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readedComments/threadedComment1.xml" ContentType="application/vnd.ms-excel.threaded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 activeTab="1"/>
  </bookViews>
  <sheets>
    <sheet name="31.12.2019-602" sheetId="1" state="hidden" r:id="rId1"/>
    <sheet name="3 прил 13 (2)" sheetId="2" r:id="rId2"/>
    <sheet name="Лист1" sheetId="3" r:id="rId3"/>
  </sheets>
  <externalReferences>
    <externalReference r:id="rId4"/>
  </externalReferences>
  <definedNames>
    <definedName name="Print_Titles" localSheetId="0">'31.12.2019-602'!$6:$6</definedName>
    <definedName name="А1">'31.12.2019-602'!$5:$5</definedName>
    <definedName name="_xlnm.Print_Area" localSheetId="1">'3 прил 13 (2)'!$A$1:$H$52</definedName>
    <definedName name="_xlnm.Print_Area" localSheetId="0">'31.12.2019-602'!$A$1:$J$21</definedName>
  </definedNames>
  <calcPr calcId="125725" iterate="1"/>
</workbook>
</file>

<file path=xl/calcChain.xml><?xml version="1.0" encoding="utf-8"?>
<calcChain xmlns="http://schemas.openxmlformats.org/spreadsheetml/2006/main">
  <c r="G17" i="2"/>
  <c r="G38" l="1"/>
  <c r="G44"/>
  <c r="G43"/>
  <c r="G49"/>
  <c r="G48"/>
  <c r="G46"/>
  <c r="G41"/>
  <c r="G40"/>
  <c r="G39"/>
  <c r="G37"/>
  <c r="G36"/>
  <c r="G35"/>
  <c r="G34"/>
  <c r="G32"/>
  <c r="G30"/>
  <c r="G29"/>
  <c r="G28"/>
  <c r="G27"/>
  <c r="G26"/>
  <c r="G25"/>
  <c r="G22"/>
  <c r="G20"/>
  <c r="G19"/>
  <c r="G14"/>
  <c r="G13"/>
  <c r="G12"/>
  <c r="G11"/>
  <c r="G10"/>
  <c r="F19" i="1"/>
  <c r="D19"/>
  <c r="D18" s="1"/>
  <c r="D17" s="1"/>
  <c r="D16" s="1"/>
  <c r="C19"/>
  <c r="G19" s="1"/>
  <c r="F18"/>
  <c r="E18"/>
  <c r="F17"/>
  <c r="F16"/>
  <c r="E16"/>
  <c r="J15"/>
  <c r="F15"/>
  <c r="F12" s="1"/>
  <c r="F8" s="1"/>
  <c r="F7" s="1"/>
  <c r="F20" s="1"/>
  <c r="D15"/>
  <c r="C15"/>
  <c r="J14"/>
  <c r="F14"/>
  <c r="D14"/>
  <c r="C14"/>
  <c r="G14" s="1"/>
  <c r="J13"/>
  <c r="F13"/>
  <c r="D13"/>
  <c r="C13"/>
  <c r="G13" s="1"/>
  <c r="F11"/>
  <c r="H11" s="1"/>
  <c r="D11"/>
  <c r="C11"/>
  <c r="G11" s="1"/>
  <c r="G10"/>
  <c r="F10"/>
  <c r="H10" s="1"/>
  <c r="D10"/>
  <c r="D9" s="1"/>
  <c r="C10"/>
  <c r="J9"/>
  <c r="F9"/>
  <c r="H9" s="1"/>
  <c r="E9"/>
  <c r="C9"/>
  <c r="C18" l="1"/>
  <c r="C17" s="1"/>
  <c r="C16" s="1"/>
  <c r="D12"/>
  <c r="D8" s="1"/>
  <c r="D7" s="1"/>
  <c r="D20" s="1"/>
  <c r="C12"/>
  <c r="C8" s="1"/>
  <c r="H8" s="1"/>
  <c r="H13"/>
  <c r="H14"/>
  <c r="H15"/>
  <c r="H12"/>
  <c r="H19"/>
  <c r="G9"/>
  <c r="E15"/>
  <c r="G17" l="1"/>
  <c r="H17"/>
  <c r="H18"/>
  <c r="G18"/>
  <c r="G16"/>
  <c r="H16"/>
  <c r="C7"/>
  <c r="C20" s="1"/>
  <c r="H20" s="1"/>
  <c r="L8"/>
  <c r="G15"/>
  <c r="E12"/>
  <c r="H7" l="1"/>
  <c r="G12"/>
  <c r="E8"/>
  <c r="G8" l="1"/>
  <c r="E7"/>
  <c r="E20" l="1"/>
  <c r="G20" s="1"/>
  <c r="G7"/>
</calcChain>
</file>

<file path=xl/comments1.xml><?xml version="1.0" encoding="utf-8"?>
<comments xmlns="http://schemas.openxmlformats.org/spreadsheetml/2006/main">
  <authors>
    <author>tc={00B1001B-00D6-4CCB-89D2-006300AD0086}</author>
  </authors>
  <commentList>
    <comment ref="C6" authorId="0">
      <text>
        <r>
          <rPr>
            <b/>
            <sz val="9"/>
            <rFont val="Tahoma"/>
            <family val="2"/>
            <charset val="204"/>
          </rPr>
          <t>Липилина Ольга Сергеевна:</t>
        </r>
        <r>
          <rPr>
            <sz val="9"/>
            <rFont val="Tahoma"/>
            <family val="2"/>
            <charset val="204"/>
          </rPr>
          <t xml:space="preserve">
Липилина:
ПО БЮДЖЕТУ (ЗАКОНУ)
</t>
        </r>
      </text>
    </comment>
  </commentList>
</comments>
</file>

<file path=xl/sharedStrings.xml><?xml version="1.0" encoding="utf-8"?>
<sst xmlns="http://schemas.openxmlformats.org/spreadsheetml/2006/main" count="194" uniqueCount="135">
  <si>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</si>
  <si>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</si>
  <si>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октябрь</t>
  </si>
  <si>
    <t>2019 года</t>
  </si>
  <si>
    <t>(по состоянию на 30.11.2019 г.)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</si>
  <si>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</si>
  <si>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</si>
  <si>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</si>
  <si>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Бюджетные ассигнования на 2019 год (тыс. рублей)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</si>
  <si>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</si>
  <si>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</si>
  <si>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</si>
  <si>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 xml:space="preserve">% выполнения </t>
  </si>
  <si>
    <t xml:space="preserve">% финансиро-вания 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</si>
  <si>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</si>
  <si>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</si>
  <si>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</si>
  <si>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</si>
  <si>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1.</t>
  </si>
  <si>
    <t>ГП СО «Обеспечение населения доступным жильем и развитие жилищно-коммунальной инфраструктуры»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</si>
  <si>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</si>
  <si>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</si>
  <si>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1.1.1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</si>
  <si>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</si>
  <si>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
</t>
  </si>
  <si>
    <t>1.1.2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</si>
  <si>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</si>
  <si>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</si>
  <si>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</si>
  <si>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</si>
  <si>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>Предоставление жилых помещений по договорам социального найма многодетным семьям</t>
  </si>
  <si>
    <t>1.2.2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</si>
  <si>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</si>
  <si>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1.2.3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</si>
  <si>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</si>
  <si>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</si>
  <si>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</si>
  <si>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</si>
  <si>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</si>
  <si>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ВСЕГО по ОБ и ФБ:</t>
  </si>
  <si>
    <t xml:space="preserve">Приложение N 11 к Положению
о системе управления государственными программами
Саратовской области
</t>
  </si>
  <si>
    <t>Сведения</t>
  </si>
  <si>
    <t>о достижении целей и значений показателей государственной программы государственной программы Саратовской области "Развитие транспортной системы"</t>
  </si>
  <si>
    <t>Цель, показатель (наименование)</t>
  </si>
  <si>
    <t>Единица измерения</t>
  </si>
  <si>
    <t>Цели и значения показателей государственной программы, подпрограммы государственной программы</t>
  </si>
  <si>
    <t xml:space="preserve">Обоснование отклонений значений показателя (при наличии)
</t>
  </si>
  <si>
    <t>год, предшествующий отчетному</t>
  </si>
  <si>
    <t>установленный на год</t>
  </si>
  <si>
    <t>фактически достигнутые за отчетный период года</t>
  </si>
  <si>
    <t>степень выполнения, процентов</t>
  </si>
  <si>
    <t>Государственная программа "Развитие транспортной системы"</t>
  </si>
  <si>
    <t>млн. рублей</t>
  </si>
  <si>
    <t>х</t>
  </si>
  <si>
    <t>2.</t>
  </si>
  <si>
    <t>Доля протяженности автомобильных дорог общего пользования регионального или межмуниципального значения, соответствующая нормативным требованиям к транспортно-эксплуатационному состоянию, на 31 декабря отчетного года</t>
  </si>
  <si>
    <t>процентов</t>
  </si>
  <si>
    <t>3.</t>
  </si>
  <si>
    <t xml:space="preserve">Сокращение социального риска (число лиц, погибших в дорожно-транспортных происшествиях, на 100 тыс. населения)
</t>
  </si>
  <si>
    <t xml:space="preserve">единиц
</t>
  </si>
  <si>
    <t>4.</t>
  </si>
  <si>
    <t>Доля всех видов транспортных средств, осуществляющих перевозки пассажиров на территории области, подключенных к региональному навигационно-информационному центру Саратовской области, (ежегодно)</t>
  </si>
  <si>
    <t>5.</t>
  </si>
  <si>
    <t>Объем реализации природного газа в качестве моторного топлива (ежегодно)</t>
  </si>
  <si>
    <t>тыс. куб. м/год</t>
  </si>
  <si>
    <t>Подпрограмма 1 "Модернизация и развитие транспортного комплекса Саратовской области"</t>
  </si>
  <si>
    <t>единиц</t>
  </si>
  <si>
    <t>1.3.</t>
  </si>
  <si>
    <t>1.4.</t>
  </si>
  <si>
    <t>1.5.</t>
  </si>
  <si>
    <t>Повышение коэффициента выпуска подвижного состава городского наземного электрического транспорта (ежегодно)</t>
  </si>
  <si>
    <t>Подпрограмма 2«Развитие и обеспечение сохранности сети автомобильных дорог Саратовской области»</t>
  </si>
  <si>
    <t xml:space="preserve">Показатели проектной части
</t>
  </si>
  <si>
    <t>2.1.</t>
  </si>
  <si>
    <t>Доля протяженности дорожной сети городской агломерации, соответствующая нормативным требованиям к их транспортно-эксплуатационному состоянию</t>
  </si>
  <si>
    <t>2.4</t>
  </si>
  <si>
    <t xml:space="preserve"> 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(нарастающим итогом) </t>
  </si>
  <si>
    <t>2.5</t>
  </si>
  <si>
    <t xml:space="preserve">Доля отечественного оборудования (товаров, работ, услуг) в общем объеме закупок
</t>
  </si>
  <si>
    <t>2.6</t>
  </si>
  <si>
    <t xml:space="preserve">Осуществлено строительство и реконструкция автомобильных дорог регионального или межмуниципального, местного значения (накопленным итогом)
</t>
  </si>
  <si>
    <t>км</t>
  </si>
  <si>
    <t>2.7</t>
  </si>
  <si>
    <t>Протяженность приведенных в нормативное состояние искусственных сооружений на автомобильных дорогах регионального или межмуниципального и местного значения (накопленным итогом)</t>
  </si>
  <si>
    <t>тыс.п.м.</t>
  </si>
  <si>
    <t>2.8</t>
  </si>
  <si>
    <t xml:space="preserve">Осуществлены мероприятия по дорожной деятельности в отношении автомобильных дорог общего пользования местного значения и искусственных сооружений на них (Жасминка)
</t>
  </si>
  <si>
    <t>условная единица</t>
  </si>
  <si>
    <r>
      <rPr>
        <b/>
        <sz val="10"/>
        <rFont val="Times New Roman"/>
        <family val="1"/>
        <charset val="204"/>
      </rPr>
      <t>Показатели процессной части</t>
    </r>
    <r>
      <rPr>
        <sz val="10"/>
        <rFont val="Times New Roman"/>
        <family val="1"/>
        <charset val="204"/>
      </rPr>
      <t xml:space="preserve">
</t>
    </r>
  </si>
  <si>
    <t>2.2</t>
  </si>
  <si>
    <t xml:space="preserve">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 в результате строительства новых автомобильных дорог, в том числе:
</t>
  </si>
  <si>
    <t xml:space="preserve">км
</t>
  </si>
  <si>
    <t>2,3</t>
  </si>
  <si>
    <t xml:space="preserve">сети автомобильных дорог общего пользования регионального, межмуниципального значения
</t>
  </si>
  <si>
    <t xml:space="preserve">сети автомобильных дорог общего пользования местного значения (Ласточкино)
</t>
  </si>
  <si>
    <t>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в том числе:</t>
  </si>
  <si>
    <t>сети автомобильных дорог общего пользования регионального, межмуниципального значения</t>
  </si>
  <si>
    <t>сети автомобильных дорог общего пользования местного значения</t>
  </si>
  <si>
    <t>2.10</t>
  </si>
  <si>
    <t>Доля протяженности автомобильных дорог общего пользования регионального или межмуниципального, а также местного значения, соответствующих нормативным требованиям к транспортно-эксплуатационным показателям</t>
  </si>
  <si>
    <t>2.15</t>
  </si>
  <si>
    <t>Прирост протяженности сети автомобильных дорог общего пользования местного значения на территории Саратовской области, соответствующая нормативным требованиям к транспортно-эксплуатационным показателям, в результате дорожной деятельности в границах населенных пунктов сельских поселений области</t>
  </si>
  <si>
    <t>2.16</t>
  </si>
  <si>
    <t xml:space="preserve">Выполнены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
</t>
  </si>
  <si>
    <t>Подпрограмма 3 «Повышение безопасности дорожного движения в Саратовской области»</t>
  </si>
  <si>
    <t>3.1.</t>
  </si>
  <si>
    <t>Количество выносимых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</si>
  <si>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>тыс. шт.</t>
  </si>
  <si>
    <t>3.2.</t>
  </si>
  <si>
    <t>Снижение количества лиц, погибших в результате дорожно-транспортных происшествий</t>
  </si>
  <si>
    <t>чел.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</si>
  <si>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</si>
  <si>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4.1.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</si>
  <si>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</t>
  </si>
  <si>
    <t>мин.</t>
  </si>
  <si>
    <t>Подпрограмма 5 «Развитие рынка газового моторного топлива в Саратовской области»</t>
  </si>
  <si>
    <t>5.1.</t>
  </si>
  <si>
    <t>Доля пассажирских автотранспортных средств, использующих компримированный природный газ в качестве газомоторного топлива</t>
  </si>
  <si>
    <t>Доля коммунальной техники, переведенной на газомоторное топливо</t>
  </si>
  <si>
    <t xml:space="preserve">за 2023 год </t>
  </si>
  <si>
    <t xml:space="preserve">Протяженность отремонтированных искуссвенных сооружений </t>
  </si>
  <si>
    <t>пог.м.</t>
  </si>
  <si>
    <t>тыс. человек</t>
  </si>
  <si>
    <t>Количество пассажиров, перевозимых по территории области всеми видами
пассажирского транспорта (ежегодно)</t>
  </si>
  <si>
    <t>млн человек</t>
  </si>
  <si>
    <t>Увеличение объемов транспортных услуг (ежегодно)</t>
  </si>
  <si>
    <t>Уровень технической обеспеченности информационных систем
и оборудования министерства транспорта и дорожного хозяйства области
(ежегодно)</t>
  </si>
  <si>
    <t>Наличие документации на строительство, реконструкцию, капитальный
ремонт и ремонт объектов инфраструктуры городского наземного
электрического транспорта, имеющих положительное заключение</t>
  </si>
  <si>
    <t>штук</t>
  </si>
  <si>
    <t>Количество перевозимых пассажиров городским наземным электрическим транспортом в рамках регионального проекта (программы) в целях выполнения задач федерального проекта «Развитие общественного транспорта» (ежегодно)</t>
  </si>
  <si>
    <t>6.1</t>
  </si>
  <si>
    <t xml:space="preserve">Количество введенных в эксплуатацию объектов зарядной инфраструктуры для быстрой зарядки электрического автомобильного транспорта (ежегодно)
</t>
  </si>
  <si>
    <t xml:space="preserve">Подпрограмма 6 "Развитие зарядной инфраструктуры для быстрой зарядки электрического автомобильного транспорта"
</t>
  </si>
  <si>
    <t>5.2.</t>
  </si>
  <si>
    <t>выполнение работ перенесено на 2024 г.</t>
  </si>
</sst>
</file>

<file path=xl/styles.xml><?xml version="1.0" encoding="utf-8"?>
<styleSheet xmlns="http://schemas.openxmlformats.org/spreadsheetml/2006/main">
  <numFmts count="6">
    <numFmt numFmtId="44" formatCode="_-* #,##0.00\ &quot;₽&quot;_-;\-* #,##0.00\ &quot;₽&quot;_-;_-* &quot;-&quot;??\ &quot;₽&quot;_-;_-@_-"/>
    <numFmt numFmtId="164" formatCode="_-* #,##0.00_-;\-* #,##0.00_-;_-* &quot;-&quot;??_-;_-@_-"/>
    <numFmt numFmtId="165" formatCode="#,##0.0"/>
    <numFmt numFmtId="166" formatCode="0.0%"/>
    <numFmt numFmtId="167" formatCode="0.0"/>
    <numFmt numFmtId="168" formatCode="0.0000"/>
  </numFmts>
  <fonts count="25">
    <font>
      <sz val="11"/>
      <color theme="1"/>
      <name val="Calibri"/>
      <scheme val="minor"/>
    </font>
    <font>
      <sz val="10"/>
      <name val="Arial Cy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1" fillId="0" borderId="0"/>
    <xf numFmtId="44" fontId="18" fillId="0" borderId="0" applyFont="0" applyFill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Protection="0"/>
  </cellStyleXfs>
  <cellXfs count="107">
    <xf numFmtId="0" fontId="0" fillId="0" borderId="0" xfId="0"/>
    <xf numFmtId="0" fontId="3" fillId="0" borderId="0" xfId="22" applyFont="1"/>
    <xf numFmtId="49" fontId="3" fillId="0" borderId="0" xfId="22" applyNumberFormat="1" applyFont="1"/>
    <xf numFmtId="0" fontId="4" fillId="0" borderId="0" xfId="22" applyFont="1" applyAlignment="1">
      <alignment horizontal="center" vertical="center" wrapText="1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2" applyFont="1" applyAlignment="1" applyProtection="1">
      <alignment horizontal="right" vertical="center" wrapText="1"/>
      <protection locked="0"/>
    </xf>
    <xf numFmtId="0" fontId="5" fillId="2" borderId="0" xfId="22" applyFont="1" applyFill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vertical="center" wrapText="1"/>
      <protection locked="0"/>
    </xf>
    <xf numFmtId="0" fontId="5" fillId="0" borderId="0" xfId="22" applyFont="1" applyAlignment="1" applyProtection="1">
      <alignment vertical="center" wrapText="1"/>
      <protection locked="0"/>
    </xf>
    <xf numFmtId="0" fontId="5" fillId="0" borderId="0" xfId="22" applyFont="1" applyAlignment="1">
      <alignment horizontal="center" vertical="center" wrapText="1"/>
    </xf>
    <xf numFmtId="49" fontId="7" fillId="0" borderId="1" xfId="22" applyNumberFormat="1" applyFont="1" applyBorder="1" applyAlignment="1">
      <alignment horizontal="center" vertical="justify" wrapText="1"/>
    </xf>
    <xf numFmtId="49" fontId="4" fillId="0" borderId="2" xfId="22" applyNumberFormat="1" applyFont="1" applyBorder="1" applyAlignment="1">
      <alignment vertical="center" wrapText="1"/>
    </xf>
    <xf numFmtId="165" fontId="4" fillId="0" borderId="3" xfId="22" applyNumberFormat="1" applyFont="1" applyBorder="1" applyAlignment="1">
      <alignment vertical="center" wrapText="1"/>
    </xf>
    <xf numFmtId="0" fontId="4" fillId="0" borderId="2" xfId="22" applyFont="1" applyBorder="1" applyAlignment="1">
      <alignment horizontal="center" vertical="center" wrapText="1"/>
    </xf>
    <xf numFmtId="0" fontId="4" fillId="0" borderId="3" xfId="22" applyFont="1" applyBorder="1" applyAlignment="1">
      <alignment horizontal="center" vertical="center" wrapText="1"/>
    </xf>
    <xf numFmtId="49" fontId="8" fillId="3" borderId="3" xfId="22" applyNumberFormat="1" applyFont="1" applyFill="1" applyBorder="1" applyAlignment="1">
      <alignment horizontal="center" vertical="center" wrapText="1"/>
    </xf>
    <xf numFmtId="0" fontId="8" fillId="3" borderId="0" xfId="22" applyFont="1" applyFill="1" applyAlignment="1">
      <alignment horizontal="left" vertical="center" wrapText="1"/>
    </xf>
    <xf numFmtId="165" fontId="9" fillId="3" borderId="3" xfId="22" applyNumberFormat="1" applyFont="1" applyFill="1" applyBorder="1" applyAlignment="1">
      <alignment horizontal="right" vertical="center"/>
    </xf>
    <xf numFmtId="10" fontId="9" fillId="3" borderId="3" xfId="22" applyNumberFormat="1" applyFont="1" applyFill="1" applyBorder="1" applyAlignment="1">
      <alignment horizontal="right" vertical="center"/>
    </xf>
    <xf numFmtId="0" fontId="3" fillId="3" borderId="3" xfId="22" applyFont="1" applyFill="1" applyBorder="1" applyAlignment="1">
      <alignment horizontal="right" vertical="center"/>
    </xf>
    <xf numFmtId="0" fontId="3" fillId="3" borderId="3" xfId="22" applyFont="1" applyFill="1" applyBorder="1" applyAlignment="1" applyProtection="1">
      <alignment wrapText="1"/>
      <protection locked="0"/>
    </xf>
    <xf numFmtId="49" fontId="7" fillId="0" borderId="3" xfId="22" applyNumberFormat="1" applyFont="1" applyBorder="1" applyAlignment="1">
      <alignment horizontal="center" vertical="center" wrapText="1"/>
    </xf>
    <xf numFmtId="0" fontId="7" fillId="0" borderId="3" xfId="22" applyFont="1" applyBorder="1" applyAlignment="1">
      <alignment horizontal="left" vertical="center" wrapText="1"/>
    </xf>
    <xf numFmtId="165" fontId="10" fillId="0" borderId="3" xfId="22" applyNumberFormat="1" applyFont="1" applyBorder="1" applyAlignment="1">
      <alignment horizontal="right" vertical="center" wrapText="1"/>
    </xf>
    <xf numFmtId="10" fontId="9" fillId="0" borderId="3" xfId="22" applyNumberFormat="1" applyFont="1" applyBorder="1" applyAlignment="1">
      <alignment horizontal="right" vertical="center"/>
    </xf>
    <xf numFmtId="0" fontId="3" fillId="0" borderId="3" xfId="22" applyFont="1" applyBorder="1" applyAlignment="1">
      <alignment horizontal="right" vertical="center"/>
    </xf>
    <xf numFmtId="4" fontId="3" fillId="0" borderId="3" xfId="22" applyNumberFormat="1" applyFont="1" applyBorder="1" applyProtection="1">
      <protection locked="0"/>
    </xf>
    <xf numFmtId="165" fontId="3" fillId="0" borderId="0" xfId="22" applyNumberFormat="1" applyFont="1"/>
    <xf numFmtId="49" fontId="7" fillId="0" borderId="3" xfId="22" applyNumberFormat="1" applyFont="1" applyBorder="1" applyAlignment="1">
      <alignment horizontal="center" vertical="center"/>
    </xf>
    <xf numFmtId="0" fontId="11" fillId="0" borderId="3" xfId="22" applyFont="1" applyBorder="1" applyAlignment="1">
      <alignment horizontal="left" vertical="center" wrapText="1"/>
    </xf>
    <xf numFmtId="4" fontId="3" fillId="0" borderId="3" xfId="22" applyNumberFormat="1" applyFont="1" applyBorder="1" applyAlignment="1">
      <alignment horizontal="right" vertical="center"/>
    </xf>
    <xf numFmtId="4" fontId="3" fillId="0" borderId="2" xfId="23" applyNumberFormat="1" applyFont="1" applyBorder="1" applyAlignment="1" applyProtection="1">
      <alignment vertical="center" wrapText="1"/>
      <protection locked="0"/>
    </xf>
    <xf numFmtId="0" fontId="12" fillId="0" borderId="3" xfId="22" applyFont="1" applyBorder="1" applyAlignment="1">
      <alignment horizontal="left" vertical="top" wrapText="1"/>
    </xf>
    <xf numFmtId="165" fontId="13" fillId="0" borderId="3" xfId="22" applyNumberFormat="1" applyFont="1" applyBorder="1" applyAlignment="1">
      <alignment horizontal="right" vertical="center"/>
    </xf>
    <xf numFmtId="10" fontId="13" fillId="0" borderId="3" xfId="22" applyNumberFormat="1" applyFont="1" applyBorder="1" applyAlignment="1">
      <alignment horizontal="right" vertical="center"/>
    </xf>
    <xf numFmtId="4" fontId="3" fillId="0" borderId="3" xfId="23" applyNumberFormat="1" applyFont="1" applyBorder="1" applyAlignment="1" applyProtection="1">
      <alignment vertical="center" wrapText="1"/>
      <protection locked="0"/>
    </xf>
    <xf numFmtId="165" fontId="13" fillId="0" borderId="3" xfId="22" applyNumberFormat="1" applyFont="1" applyBorder="1" applyAlignment="1" applyProtection="1">
      <alignment horizontal="right" vertical="center"/>
      <protection locked="0"/>
    </xf>
    <xf numFmtId="4" fontId="3" fillId="0" borderId="4" xfId="23" applyNumberFormat="1" applyFont="1" applyBorder="1" applyAlignment="1" applyProtection="1">
      <alignment vertical="center" wrapText="1"/>
      <protection locked="0"/>
    </xf>
    <xf numFmtId="0" fontId="11" fillId="0" borderId="3" xfId="22" applyFont="1" applyBorder="1" applyAlignment="1">
      <alignment wrapText="1"/>
    </xf>
    <xf numFmtId="165" fontId="10" fillId="0" borderId="3" xfId="22" applyNumberFormat="1" applyFont="1" applyBorder="1" applyAlignment="1">
      <alignment horizontal="right" vertical="center"/>
    </xf>
    <xf numFmtId="0" fontId="3" fillId="0" borderId="3" xfId="23" applyFont="1" applyBorder="1" applyProtection="1">
      <protection locked="0"/>
    </xf>
    <xf numFmtId="0" fontId="12" fillId="0" borderId="3" xfId="22" applyFont="1" applyBorder="1" applyAlignment="1">
      <alignment horizontal="left" vertical="center" wrapText="1"/>
    </xf>
    <xf numFmtId="165" fontId="13" fillId="0" borderId="3" xfId="22" applyNumberFormat="1" applyFont="1" applyBorder="1" applyAlignment="1">
      <alignment horizontal="right" vertical="center" wrapText="1"/>
    </xf>
    <xf numFmtId="165" fontId="13" fillId="0" borderId="3" xfId="22" applyNumberFormat="1" applyFont="1" applyBorder="1" applyAlignment="1" applyProtection="1">
      <alignment horizontal="right" vertical="center" wrapText="1"/>
      <protection locked="0"/>
    </xf>
    <xf numFmtId="4" fontId="3" fillId="0" borderId="3" xfId="23" applyNumberFormat="1" applyFont="1" applyBorder="1" applyAlignment="1" applyProtection="1">
      <alignment vertical="top" wrapText="1"/>
      <protection locked="0"/>
    </xf>
    <xf numFmtId="49" fontId="7" fillId="3" borderId="3" xfId="22" applyNumberFormat="1" applyFont="1" applyFill="1" applyBorder="1" applyAlignment="1">
      <alignment horizontal="center" vertical="center"/>
    </xf>
    <xf numFmtId="0" fontId="7" fillId="3" borderId="3" xfId="22" applyFont="1" applyFill="1" applyBorder="1" applyAlignment="1">
      <alignment vertical="top" wrapText="1"/>
    </xf>
    <xf numFmtId="165" fontId="10" fillId="3" borderId="3" xfId="22" applyNumberFormat="1" applyFont="1" applyFill="1" applyBorder="1" applyAlignment="1">
      <alignment horizontal="right" vertical="center" wrapText="1"/>
    </xf>
    <xf numFmtId="166" fontId="10" fillId="3" borderId="3" xfId="22" applyNumberFormat="1" applyFont="1" applyFill="1" applyBorder="1" applyAlignment="1">
      <alignment horizontal="right" vertical="center" wrapText="1"/>
    </xf>
    <xf numFmtId="0" fontId="14" fillId="3" borderId="3" xfId="22" applyFont="1" applyFill="1" applyBorder="1"/>
    <xf numFmtId="0" fontId="7" fillId="0" borderId="3" xfId="22" applyFont="1" applyBorder="1" applyAlignment="1">
      <alignment vertical="top" wrapText="1"/>
    </xf>
    <xf numFmtId="166" fontId="13" fillId="0" borderId="3" xfId="22" applyNumberFormat="1" applyFont="1" applyBorder="1" applyAlignment="1">
      <alignment horizontal="right" vertical="center" wrapText="1"/>
    </xf>
    <xf numFmtId="0" fontId="3" fillId="0" borderId="3" xfId="22" applyFont="1" applyBorder="1"/>
    <xf numFmtId="0" fontId="3" fillId="0" borderId="3" xfId="22" applyFont="1" applyBorder="1" applyAlignment="1">
      <alignment wrapText="1"/>
    </xf>
    <xf numFmtId="0" fontId="4" fillId="0" borderId="3" xfId="22" applyFont="1" applyBorder="1" applyAlignment="1">
      <alignment vertical="top" wrapText="1"/>
    </xf>
    <xf numFmtId="0" fontId="7" fillId="0" borderId="3" xfId="22" applyFont="1" applyBorder="1" applyAlignment="1">
      <alignment vertical="top"/>
    </xf>
    <xf numFmtId="166" fontId="10" fillId="0" borderId="3" xfId="22" applyNumberFormat="1" applyFont="1" applyBorder="1" applyAlignment="1">
      <alignment horizontal="right" vertical="center" wrapText="1"/>
    </xf>
    <xf numFmtId="0" fontId="14" fillId="0" borderId="3" xfId="22" applyFont="1" applyBorder="1"/>
    <xf numFmtId="0" fontId="3" fillId="0" borderId="0" xfId="22" applyFont="1" applyAlignment="1">
      <alignment wrapText="1"/>
    </xf>
    <xf numFmtId="0" fontId="15" fillId="4" borderId="0" xfId="0" applyFont="1" applyFill="1"/>
    <xf numFmtId="0" fontId="3" fillId="4" borderId="0" xfId="0" applyFont="1" applyFill="1" applyAlignment="1">
      <alignment horizontal="center" vertical="center"/>
    </xf>
    <xf numFmtId="44" fontId="3" fillId="4" borderId="0" xfId="2" applyNumberFormat="1" applyFont="1" applyFill="1" applyAlignment="1">
      <alignment horizontal="center" vertical="center"/>
    </xf>
    <xf numFmtId="49" fontId="15" fillId="0" borderId="0" xfId="0" applyNumberFormat="1" applyFont="1" applyFill="1"/>
    <xf numFmtId="0" fontId="15" fillId="0" borderId="0" xfId="0" applyFont="1" applyFill="1" applyAlignment="1">
      <alignment wrapText="1"/>
    </xf>
    <xf numFmtId="0" fontId="15" fillId="0" borderId="0" xfId="0" applyFont="1" applyFill="1"/>
    <xf numFmtId="0" fontId="16" fillId="0" borderId="0" xfId="0" applyFont="1" applyFill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/>
    </xf>
    <xf numFmtId="44" fontId="3" fillId="0" borderId="3" xfId="2" applyNumberFormat="1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165" fontId="3" fillId="0" borderId="3" xfId="2" applyNumberFormat="1" applyFont="1" applyFill="1" applyBorder="1" applyAlignment="1">
      <alignment horizontal="center" vertical="center" wrapText="1"/>
    </xf>
    <xf numFmtId="167" fontId="17" fillId="0" borderId="3" xfId="0" applyNumberFormat="1" applyFont="1" applyFill="1" applyBorder="1" applyAlignment="1">
      <alignment horizontal="center" vertical="center"/>
    </xf>
    <xf numFmtId="165" fontId="21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5" fillId="0" borderId="0" xfId="22" applyFont="1" applyAlignment="1" applyProtection="1">
      <alignment horizontal="center" vertical="center" wrapText="1"/>
      <protection locked="0"/>
    </xf>
    <xf numFmtId="0" fontId="6" fillId="2" borderId="0" xfId="22" applyFont="1" applyFill="1" applyAlignment="1" applyProtection="1">
      <alignment horizontal="center" vertical="center" wrapText="1"/>
      <protection locked="0"/>
    </xf>
    <xf numFmtId="0" fontId="5" fillId="0" borderId="0" xfId="22" applyFont="1" applyAlignment="1">
      <alignment horizontal="center" vertical="center" wrapText="1"/>
    </xf>
    <xf numFmtId="0" fontId="7" fillId="0" borderId="1" xfId="22" applyFont="1" applyBorder="1" applyAlignment="1">
      <alignment horizontal="righ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</cellXfs>
  <cellStyles count="30">
    <cellStyle name="Excel Built-in Normal" xfId="1"/>
    <cellStyle name="Денежный" xfId="2" builtinId="4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5 2" xfId="9"/>
    <cellStyle name="Обычный 16" xfId="10"/>
    <cellStyle name="Обычный 2" xfId="11"/>
    <cellStyle name="Обычный 2 2" xfId="12"/>
    <cellStyle name="Обычный 2 3" xfId="13"/>
    <cellStyle name="Обычный 2 4" xfId="14"/>
    <cellStyle name="Обычный 2 5" xfId="15"/>
    <cellStyle name="Обычный 2 5 2" xfId="16"/>
    <cellStyle name="Обычный 2 6" xfId="17"/>
    <cellStyle name="Обычный 2 6 2" xfId="18"/>
    <cellStyle name="Обычный 2 7" xfId="19"/>
    <cellStyle name="Обычный 2 8" xfId="20"/>
    <cellStyle name="Обычный 3" xfId="21"/>
    <cellStyle name="Обычный 4" xfId="22"/>
    <cellStyle name="Обычный 4 2" xfId="23"/>
    <cellStyle name="Обычный 5" xfId="24"/>
    <cellStyle name="Обычный 6" xfId="25"/>
    <cellStyle name="Обычный 7" xfId="26"/>
    <cellStyle name="Обычный 8" xfId="27"/>
    <cellStyle name="Обычный 9" xfId="28"/>
    <cellStyle name="Финансовый 2" xfId="29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rovanv/AppData/Local/Microsoft/Windows/Temporary%20Internet%20Files/Content.Outlook/2815F13O/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Липилина Ольга Сергеевна" id="{012FB973-E611-9F2A-6114-54FCB2B76E73}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personId="{012FB973-E611-9F2A-6114-54FCB2B76E73}" id="{00B1001B-00D6-4CCB-89D2-006300AD0086}" done="0">
    <text xml:space="preserve">Липилина:
ПО БЮДЖЕТУ (ЗАКОНУ)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21"/>
  <sheetViews>
    <sheetView view="pageBreakPreview" topLeftCell="A4" zoomScale="70" workbookViewId="0">
      <pane xSplit="2" ySplit="3" topLeftCell="C4" activePane="bottomRight" state="frozen"/>
      <selection activeCell="H11" sqref="H11"/>
      <selection pane="topRight" activeCell="A4" sqref="A4"/>
      <selection pane="bottomLeft" activeCell="A4" sqref="A4"/>
      <selection pane="bottomRight" activeCell="C4" sqref="C4"/>
    </sheetView>
  </sheetViews>
  <sheetFormatPr defaultColWidth="9.140625" defaultRowHeight="21" customHeight="1"/>
  <cols>
    <col min="1" max="1" width="7.28515625" style="2" customWidth="1"/>
    <col min="2" max="2" width="50" style="1" customWidth="1"/>
    <col min="3" max="3" width="18.7109375" style="1" customWidth="1"/>
    <col min="4" max="4" width="20" style="1" customWidth="1"/>
    <col min="5" max="5" width="16.28515625" style="1" customWidth="1"/>
    <col min="6" max="6" width="15.7109375" style="1" customWidth="1"/>
    <col min="7" max="8" width="14.42578125" style="1" customWidth="1"/>
    <col min="9" max="9" width="12.5703125" style="1" customWidth="1"/>
    <col min="10" max="10" width="83.42578125" style="1" customWidth="1"/>
    <col min="11" max="11" width="3.85546875" style="1" customWidth="1"/>
    <col min="12" max="12" width="12.5703125" style="1" customWidth="1"/>
    <col min="13" max="16" width="9.140625" style="1"/>
    <col min="17" max="17" width="14.42578125" style="1" customWidth="1"/>
    <col min="18" max="18" width="9.5703125" style="1" customWidth="1"/>
    <col min="19" max="19" width="17.7109375" style="1" customWidth="1"/>
    <col min="20" max="16384" width="9.140625" style="1"/>
  </cols>
  <sheetData>
    <row r="1" spans="1:12" s="3" customFormat="1" ht="28.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s="3" customFormat="1" ht="21" customHeight="1">
      <c r="A2" s="5"/>
      <c r="B2" s="4"/>
      <c r="C2" s="4"/>
      <c r="D2" s="6" t="s">
        <v>1</v>
      </c>
      <c r="E2" s="7" t="s">
        <v>2</v>
      </c>
      <c r="F2" s="4" t="s">
        <v>3</v>
      </c>
      <c r="G2" s="4"/>
      <c r="H2" s="4"/>
      <c r="I2" s="4"/>
      <c r="J2" s="4"/>
    </row>
    <row r="3" spans="1:12" s="3" customFormat="1" ht="21" customHeight="1">
      <c r="A3" s="8"/>
      <c r="B3" s="9"/>
      <c r="C3" s="9"/>
      <c r="D3" s="89" t="s">
        <v>4</v>
      </c>
      <c r="E3" s="89"/>
      <c r="F3" s="89"/>
      <c r="G3" s="9"/>
      <c r="H3" s="9"/>
      <c r="I3" s="9"/>
      <c r="J3" s="9"/>
    </row>
    <row r="4" spans="1:12" s="3" customFormat="1" ht="21" customHeight="1">
      <c r="A4" s="90" t="s">
        <v>5</v>
      </c>
      <c r="B4" s="90"/>
      <c r="C4" s="90"/>
      <c r="D4" s="90"/>
      <c r="E4" s="90"/>
      <c r="F4" s="90"/>
      <c r="G4" s="90"/>
      <c r="H4" s="90"/>
      <c r="I4" s="90"/>
      <c r="J4" s="90"/>
    </row>
    <row r="5" spans="1:12" s="3" customFormat="1" ht="21" customHeight="1">
      <c r="A5" s="11"/>
      <c r="B5" s="10"/>
      <c r="C5" s="10"/>
      <c r="D5" s="10"/>
      <c r="E5" s="10"/>
      <c r="F5" s="10"/>
      <c r="G5" s="10"/>
      <c r="H5" s="10"/>
      <c r="I5" s="91"/>
      <c r="J5" s="91"/>
    </row>
    <row r="6" spans="1:12" s="3" customFormat="1" ht="63">
      <c r="A6" s="12" t="s">
        <v>6</v>
      </c>
      <c r="B6" s="13" t="s">
        <v>7</v>
      </c>
      <c r="C6" s="14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</row>
    <row r="7" spans="1:12" ht="63">
      <c r="A7" s="16" t="s">
        <v>16</v>
      </c>
      <c r="B7" s="17" t="s">
        <v>17</v>
      </c>
      <c r="C7" s="18" t="e">
        <f>C8</f>
        <v>#REF!</v>
      </c>
      <c r="D7" s="18" t="e">
        <f t="shared" ref="D7:F7" si="0">D8</f>
        <v>#REF!</v>
      </c>
      <c r="E7" s="18">
        <f t="shared" si="0"/>
        <v>264777.2</v>
      </c>
      <c r="F7" s="18" t="e">
        <f t="shared" si="0"/>
        <v>#REF!</v>
      </c>
      <c r="G7" s="19" t="str">
        <f t="shared" ref="G7:G15" si="1">IF(IFERROR(E7/C7,0)=0,"",IFERROR(E7/C7,0))</f>
        <v/>
      </c>
      <c r="H7" s="19" t="str">
        <f t="shared" ref="H7:H15" si="2">IF(IFERROR(F7/C7,0)=0,"",IFERROR(F7/C7,0))</f>
        <v/>
      </c>
      <c r="I7" s="20"/>
      <c r="J7" s="21"/>
    </row>
    <row r="8" spans="1:12" ht="47.25">
      <c r="A8" s="22" t="s">
        <v>18</v>
      </c>
      <c r="B8" s="23" t="s">
        <v>19</v>
      </c>
      <c r="C8" s="24" t="e">
        <f>C9+C12</f>
        <v>#REF!</v>
      </c>
      <c r="D8" s="24" t="e">
        <f t="shared" ref="D8:F8" si="3">D9+D12</f>
        <v>#REF!</v>
      </c>
      <c r="E8" s="24">
        <f t="shared" si="3"/>
        <v>264777.2</v>
      </c>
      <c r="F8" s="24" t="e">
        <f t="shared" si="3"/>
        <v>#REF!</v>
      </c>
      <c r="G8" s="25" t="str">
        <f t="shared" si="1"/>
        <v/>
      </c>
      <c r="H8" s="25" t="str">
        <f t="shared" si="2"/>
        <v/>
      </c>
      <c r="I8" s="26"/>
      <c r="J8" s="27"/>
      <c r="L8" s="28" t="e">
        <f>C8</f>
        <v>#REF!</v>
      </c>
    </row>
    <row r="9" spans="1:12" ht="63">
      <c r="A9" s="29" t="s">
        <v>20</v>
      </c>
      <c r="B9" s="30" t="s">
        <v>21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25" t="str">
        <f t="shared" si="1"/>
        <v/>
      </c>
      <c r="H9" s="25" t="str">
        <f t="shared" si="2"/>
        <v/>
      </c>
      <c r="I9" s="31"/>
      <c r="J9" s="32" t="e">
        <f>#REF!</f>
        <v>#REF!</v>
      </c>
    </row>
    <row r="10" spans="1:12" ht="72" customHeight="1">
      <c r="A10" s="29" t="s">
        <v>22</v>
      </c>
      <c r="B10" s="33" t="s">
        <v>23</v>
      </c>
      <c r="C10" s="34" t="e">
        <f>#REF!</f>
        <v>#REF!</v>
      </c>
      <c r="D10" s="34" t="e">
        <f>#REF!</f>
        <v>#REF!</v>
      </c>
      <c r="E10" s="34">
        <v>16093.3</v>
      </c>
      <c r="F10" s="34" t="e">
        <f>#REF!</f>
        <v>#REF!</v>
      </c>
      <c r="G10" s="35" t="str">
        <f t="shared" si="1"/>
        <v/>
      </c>
      <c r="H10" s="35" t="str">
        <f t="shared" si="2"/>
        <v/>
      </c>
      <c r="I10" s="31"/>
      <c r="J10" s="36" t="s">
        <v>24</v>
      </c>
    </row>
    <row r="11" spans="1:12" ht="116.25" customHeight="1">
      <c r="A11" s="29" t="s">
        <v>25</v>
      </c>
      <c r="B11" s="33" t="s">
        <v>26</v>
      </c>
      <c r="C11" s="34" t="e">
        <f>#REF!</f>
        <v>#REF!</v>
      </c>
      <c r="D11" s="34" t="e">
        <f>#REF!</f>
        <v>#REF!</v>
      </c>
      <c r="E11" s="37">
        <v>161916.70000000001</v>
      </c>
      <c r="F11" s="34" t="e">
        <f>#REF!</f>
        <v>#REF!</v>
      </c>
      <c r="G11" s="35" t="str">
        <f t="shared" si="1"/>
        <v/>
      </c>
      <c r="H11" s="35" t="str">
        <f t="shared" si="2"/>
        <v/>
      </c>
      <c r="I11" s="31"/>
      <c r="J11" s="38"/>
    </row>
    <row r="12" spans="1:12" ht="79.5" customHeight="1">
      <c r="A12" s="29" t="s">
        <v>27</v>
      </c>
      <c r="B12" s="39" t="s">
        <v>28</v>
      </c>
      <c r="C12" s="40">
        <f>C14+C15+C13</f>
        <v>165770</v>
      </c>
      <c r="D12" s="40">
        <f t="shared" ref="D12:F12" si="5">D14+D15+D13</f>
        <v>165770</v>
      </c>
      <c r="E12" s="40">
        <f t="shared" si="5"/>
        <v>86767.2</v>
      </c>
      <c r="F12" s="40" t="e">
        <f t="shared" si="5"/>
        <v>#REF!</v>
      </c>
      <c r="G12" s="25">
        <f t="shared" si="1"/>
        <v>0.52341919527055558</v>
      </c>
      <c r="H12" s="25" t="str">
        <f t="shared" si="2"/>
        <v/>
      </c>
      <c r="I12" s="31"/>
      <c r="J12" s="41"/>
    </row>
    <row r="13" spans="1:12" ht="54.75" customHeight="1">
      <c r="A13" s="29" t="s">
        <v>29</v>
      </c>
      <c r="B13" s="42" t="s">
        <v>30</v>
      </c>
      <c r="C13" s="43">
        <f>'[1]31.10.2019-378'!D155</f>
        <v>57600</v>
      </c>
      <c r="D13" s="43">
        <f>'[1]31.10.2019-378'!E155</f>
        <v>57600</v>
      </c>
      <c r="E13" s="44">
        <v>24385.599999999999</v>
      </c>
      <c r="F13" s="43" t="e">
        <f>#REF!</f>
        <v>#REF!</v>
      </c>
      <c r="G13" s="35">
        <f t="shared" si="1"/>
        <v>0.42336111111111108</v>
      </c>
      <c r="H13" s="35" t="str">
        <f t="shared" si="2"/>
        <v/>
      </c>
      <c r="I13" s="31"/>
      <c r="J13" s="45" t="e">
        <f>#REF!</f>
        <v>#REF!</v>
      </c>
    </row>
    <row r="14" spans="1:12" ht="63">
      <c r="A14" s="29" t="s">
        <v>31</v>
      </c>
      <c r="B14" s="42" t="s">
        <v>32</v>
      </c>
      <c r="C14" s="43">
        <f>'[1]31.10.2019-378'!D145</f>
        <v>106100</v>
      </c>
      <c r="D14" s="43">
        <f>'[1]31.10.2019-378'!E145</f>
        <v>106100</v>
      </c>
      <c r="E14" s="44">
        <v>62381.599999999999</v>
      </c>
      <c r="F14" s="43" t="e">
        <f>#REF!</f>
        <v>#REF!</v>
      </c>
      <c r="G14" s="35">
        <f t="shared" si="1"/>
        <v>0.58795098963242221</v>
      </c>
      <c r="H14" s="35" t="str">
        <f t="shared" si="2"/>
        <v/>
      </c>
      <c r="I14" s="31"/>
      <c r="J14" s="45" t="e">
        <f>#REF!</f>
        <v>#REF!</v>
      </c>
    </row>
    <row r="15" spans="1:12" ht="47.25">
      <c r="A15" s="29" t="s">
        <v>33</v>
      </c>
      <c r="B15" s="42" t="s">
        <v>34</v>
      </c>
      <c r="C15" s="43">
        <f>'[1]31.10.2019-378'!D160</f>
        <v>2070</v>
      </c>
      <c r="D15" s="43">
        <f>'[1]31.10.2019-378'!E160</f>
        <v>2070</v>
      </c>
      <c r="E15" s="44">
        <f>F15</f>
        <v>0</v>
      </c>
      <c r="F15" s="43">
        <f>'[1]31.10.2019-378'!F160</f>
        <v>0</v>
      </c>
      <c r="G15" s="25" t="str">
        <f t="shared" si="1"/>
        <v/>
      </c>
      <c r="H15" s="25" t="str">
        <f t="shared" si="2"/>
        <v/>
      </c>
      <c r="I15" s="31"/>
      <c r="J15" s="45" t="e">
        <f>#REF!</f>
        <v>#REF!</v>
      </c>
    </row>
    <row r="16" spans="1:12" ht="86.25" customHeight="1">
      <c r="A16" s="46" t="s">
        <v>35</v>
      </c>
      <c r="B16" s="47" t="s">
        <v>36</v>
      </c>
      <c r="C16" s="48">
        <f t="shared" ref="C16:C18" si="6">C17</f>
        <v>169265.4</v>
      </c>
      <c r="D16" s="48">
        <f t="shared" ref="D16:F18" si="7">D17</f>
        <v>169265.4</v>
      </c>
      <c r="E16" s="48">
        <f t="shared" si="7"/>
        <v>130210.1</v>
      </c>
      <c r="F16" s="48" t="e">
        <f t="shared" si="7"/>
        <v>#REF!</v>
      </c>
      <c r="G16" s="49">
        <f t="shared" ref="G16:G20" si="8">IF(IFERROR(E16/C16,0)=0,"",IFERROR(E16/C16,0))</f>
        <v>0.76926589840569903</v>
      </c>
      <c r="H16" s="49" t="str">
        <f t="shared" ref="H16:H20" si="9">IF(IFERROR(F16/C16,0)=0,"",IFERROR(F16/C16,0))</f>
        <v/>
      </c>
      <c r="I16" s="50"/>
      <c r="J16" s="50"/>
    </row>
    <row r="17" spans="1:10" ht="69.75" customHeight="1">
      <c r="A17" s="29" t="s">
        <v>18</v>
      </c>
      <c r="B17" s="51" t="s">
        <v>37</v>
      </c>
      <c r="C17" s="43">
        <f t="shared" si="6"/>
        <v>169265.4</v>
      </c>
      <c r="D17" s="43">
        <f t="shared" si="7"/>
        <v>169265.4</v>
      </c>
      <c r="E17" s="43">
        <v>130210.1</v>
      </c>
      <c r="F17" s="43" t="e">
        <f t="shared" si="7"/>
        <v>#REF!</v>
      </c>
      <c r="G17" s="52">
        <f t="shared" si="8"/>
        <v>0.76926589840569903</v>
      </c>
      <c r="H17" s="52" t="str">
        <f t="shared" si="9"/>
        <v/>
      </c>
      <c r="I17" s="53"/>
      <c r="J17" s="54"/>
    </row>
    <row r="18" spans="1:10" ht="58.5" customHeight="1">
      <c r="A18" s="29" t="s">
        <v>20</v>
      </c>
      <c r="B18" s="55" t="s">
        <v>38</v>
      </c>
      <c r="C18" s="43">
        <f t="shared" si="6"/>
        <v>169265.4</v>
      </c>
      <c r="D18" s="43">
        <f t="shared" si="7"/>
        <v>169265.4</v>
      </c>
      <c r="E18" s="43">
        <f>E19</f>
        <v>130210.1</v>
      </c>
      <c r="F18" s="43" t="e">
        <f>F19</f>
        <v>#REF!</v>
      </c>
      <c r="G18" s="52">
        <f t="shared" si="8"/>
        <v>0.76926589840569903</v>
      </c>
      <c r="H18" s="52" t="str">
        <f t="shared" si="9"/>
        <v/>
      </c>
      <c r="I18" s="53"/>
      <c r="J18" s="54"/>
    </row>
    <row r="19" spans="1:10" ht="70.5" customHeight="1">
      <c r="A19" s="29" t="s">
        <v>22</v>
      </c>
      <c r="B19" s="55" t="s">
        <v>23</v>
      </c>
      <c r="C19" s="43">
        <f>'[1]31.10.2019-378'!D122</f>
        <v>169265.4</v>
      </c>
      <c r="D19" s="43">
        <f>'[1]31.10.2019-378'!E122</f>
        <v>169265.4</v>
      </c>
      <c r="E19" s="43">
        <v>130210.1</v>
      </c>
      <c r="F19" s="43" t="e">
        <f>#REF!</f>
        <v>#REF!</v>
      </c>
      <c r="G19" s="52">
        <f t="shared" si="8"/>
        <v>0.76926589840569903</v>
      </c>
      <c r="H19" s="52" t="str">
        <f t="shared" si="9"/>
        <v/>
      </c>
      <c r="I19" s="53"/>
      <c r="J19" s="54"/>
    </row>
    <row r="20" spans="1:10" ht="21" customHeight="1">
      <c r="A20" s="29"/>
      <c r="B20" s="56" t="s">
        <v>39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7" t="str">
        <f t="shared" si="8"/>
        <v/>
      </c>
      <c r="H20" s="57" t="str">
        <f t="shared" si="9"/>
        <v/>
      </c>
      <c r="I20" s="58"/>
      <c r="J20" s="54"/>
    </row>
    <row r="21" spans="1:10" ht="21" customHeight="1">
      <c r="A21" s="29"/>
      <c r="J21" s="59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D3:F3"/>
    <mergeCell ref="A4:J4"/>
    <mergeCell ref="I5:J5"/>
  </mergeCells>
  <pageMargins left="0.19685039370078738" right="0" top="0.59055118110236238" bottom="0.19685039370078738" header="0" footer="0"/>
  <pageSetup paperSize="9" scale="5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1"/>
  <sheetViews>
    <sheetView tabSelected="1" view="pageBreakPreview" topLeftCell="A7" zoomScale="85" zoomScaleNormal="100" zoomScaleSheetLayoutView="85" workbookViewId="0">
      <selection activeCell="F12" sqref="F12"/>
    </sheetView>
  </sheetViews>
  <sheetFormatPr defaultColWidth="9.140625" defaultRowHeight="15"/>
  <cols>
    <col min="1" max="1" width="7.7109375" style="63" customWidth="1"/>
    <col min="2" max="2" width="44.85546875" style="65" customWidth="1"/>
    <col min="3" max="3" width="14.42578125" style="65" customWidth="1"/>
    <col min="4" max="4" width="15.28515625" style="65" customWidth="1"/>
    <col min="5" max="5" width="13.42578125" style="65" customWidth="1"/>
    <col min="6" max="6" width="14.28515625" style="65" customWidth="1"/>
    <col min="7" max="7" width="15.42578125" style="65" customWidth="1"/>
    <col min="8" max="8" width="33.42578125" style="65" customWidth="1"/>
    <col min="9" max="9" width="14.42578125" customWidth="1"/>
    <col min="50" max="16384" width="9.140625" style="60"/>
  </cols>
  <sheetData>
    <row r="1" spans="1:49" ht="49.5" customHeight="1">
      <c r="B1" s="64"/>
      <c r="C1" s="64"/>
      <c r="D1" s="64"/>
      <c r="E1" s="64"/>
      <c r="F1" s="64"/>
      <c r="G1" s="94" t="s">
        <v>40</v>
      </c>
      <c r="H1" s="94"/>
    </row>
    <row r="2" spans="1:49" ht="15.75">
      <c r="B2" s="95" t="s">
        <v>41</v>
      </c>
      <c r="C2" s="95"/>
      <c r="D2" s="95"/>
      <c r="E2" s="95"/>
      <c r="F2" s="95"/>
      <c r="G2" s="95"/>
      <c r="H2" s="95"/>
    </row>
    <row r="3" spans="1:49" ht="17.25" customHeight="1">
      <c r="B3" s="96" t="s">
        <v>42</v>
      </c>
      <c r="C3" s="96"/>
      <c r="D3" s="96"/>
      <c r="E3" s="96"/>
      <c r="F3" s="96"/>
      <c r="G3" s="96"/>
      <c r="H3" s="96"/>
    </row>
    <row r="4" spans="1:49" ht="15.75">
      <c r="B4" s="95" t="s">
        <v>119</v>
      </c>
      <c r="C4" s="95"/>
      <c r="D4" s="95"/>
      <c r="E4" s="95"/>
      <c r="F4" s="95"/>
      <c r="G4" s="95"/>
      <c r="H4" s="95"/>
    </row>
    <row r="5" spans="1:49">
      <c r="H5" s="66"/>
    </row>
    <row r="6" spans="1:49" ht="18" customHeight="1">
      <c r="A6" s="97" t="s">
        <v>6</v>
      </c>
      <c r="B6" s="100" t="s">
        <v>43</v>
      </c>
      <c r="C6" s="100" t="s">
        <v>44</v>
      </c>
      <c r="D6" s="100" t="s">
        <v>45</v>
      </c>
      <c r="E6" s="100"/>
      <c r="F6" s="100"/>
      <c r="G6" s="100"/>
      <c r="H6" s="100" t="s">
        <v>46</v>
      </c>
    </row>
    <row r="7" spans="1:49" ht="27" customHeight="1">
      <c r="A7" s="98"/>
      <c r="B7" s="100"/>
      <c r="C7" s="100"/>
      <c r="D7" s="100"/>
      <c r="E7" s="100"/>
      <c r="F7" s="100"/>
      <c r="G7" s="100"/>
      <c r="H7" s="100"/>
    </row>
    <row r="8" spans="1:49" ht="51">
      <c r="A8" s="99"/>
      <c r="B8" s="100"/>
      <c r="C8" s="100"/>
      <c r="D8" s="67" t="s">
        <v>47</v>
      </c>
      <c r="E8" s="67" t="s">
        <v>48</v>
      </c>
      <c r="F8" s="67" t="s">
        <v>49</v>
      </c>
      <c r="G8" s="67" t="s">
        <v>50</v>
      </c>
      <c r="H8" s="100"/>
    </row>
    <row r="9" spans="1:49" ht="13.5" customHeight="1">
      <c r="A9" s="101" t="s">
        <v>51</v>
      </c>
      <c r="B9" s="102"/>
      <c r="C9" s="102"/>
      <c r="D9" s="102"/>
      <c r="E9" s="102"/>
      <c r="F9" s="102"/>
      <c r="G9" s="102"/>
      <c r="H9" s="103"/>
    </row>
    <row r="10" spans="1:49" s="61" customFormat="1" ht="42" customHeight="1">
      <c r="A10" s="68" t="s">
        <v>18</v>
      </c>
      <c r="B10" s="69" t="s">
        <v>125</v>
      </c>
      <c r="C10" s="69" t="s">
        <v>52</v>
      </c>
      <c r="D10" s="70">
        <v>48950.5</v>
      </c>
      <c r="E10" s="70">
        <v>49929.5</v>
      </c>
      <c r="F10" s="71">
        <v>50092</v>
      </c>
      <c r="G10" s="71">
        <f t="shared" ref="G10:G49" si="0">F10/E10*100</f>
        <v>100.32545889704483</v>
      </c>
      <c r="H10" s="69" t="s">
        <v>53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61" customFormat="1" ht="66" customHeight="1">
      <c r="A11" s="68" t="s">
        <v>54</v>
      </c>
      <c r="B11" s="69" t="s">
        <v>55</v>
      </c>
      <c r="C11" s="69" t="s">
        <v>56</v>
      </c>
      <c r="D11" s="70">
        <v>29.1</v>
      </c>
      <c r="E11" s="70">
        <v>32.200000000000003</v>
      </c>
      <c r="F11" s="71">
        <v>34.61</v>
      </c>
      <c r="G11" s="71">
        <f t="shared" si="0"/>
        <v>107.48447204968943</v>
      </c>
      <c r="H11" s="69" t="s">
        <v>53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61" customFormat="1" ht="42.75" customHeight="1">
      <c r="A12" s="68" t="s">
        <v>57</v>
      </c>
      <c r="B12" s="69" t="s">
        <v>58</v>
      </c>
      <c r="C12" s="69" t="s">
        <v>59</v>
      </c>
      <c r="D12" s="70">
        <v>10.74</v>
      </c>
      <c r="E12" s="70">
        <v>10.86</v>
      </c>
      <c r="F12" s="70">
        <v>10.86</v>
      </c>
      <c r="G12" s="71">
        <f t="shared" si="0"/>
        <v>100</v>
      </c>
      <c r="H12" s="69" t="s">
        <v>53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61" customFormat="1" ht="63.75">
      <c r="A13" s="68" t="s">
        <v>60</v>
      </c>
      <c r="B13" s="69" t="s">
        <v>61</v>
      </c>
      <c r="C13" s="69" t="s">
        <v>56</v>
      </c>
      <c r="D13" s="70">
        <v>97</v>
      </c>
      <c r="E13" s="70">
        <v>98</v>
      </c>
      <c r="F13" s="71">
        <v>98</v>
      </c>
      <c r="G13" s="71">
        <f t="shared" si="0"/>
        <v>100</v>
      </c>
      <c r="H13" s="69" t="s">
        <v>53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62" customFormat="1" ht="25.5">
      <c r="A14" s="72" t="s">
        <v>62</v>
      </c>
      <c r="B14" s="73" t="s">
        <v>63</v>
      </c>
      <c r="C14" s="73" t="s">
        <v>64</v>
      </c>
      <c r="D14" s="74">
        <v>21494.400000000001</v>
      </c>
      <c r="E14" s="74">
        <v>23640.5</v>
      </c>
      <c r="F14" s="75">
        <v>36560</v>
      </c>
      <c r="G14" s="71">
        <f t="shared" si="0"/>
        <v>154.64985935153658</v>
      </c>
      <c r="H14" s="69" t="s">
        <v>53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ht="18.75" customHeight="1">
      <c r="A15" s="100" t="s">
        <v>65</v>
      </c>
      <c r="B15" s="100"/>
      <c r="C15" s="100"/>
      <c r="D15" s="100"/>
      <c r="E15" s="100"/>
      <c r="F15" s="100"/>
      <c r="G15" s="100"/>
      <c r="H15" s="100"/>
    </row>
    <row r="16" spans="1:49" ht="18.75" customHeight="1">
      <c r="A16" s="101" t="s">
        <v>72</v>
      </c>
      <c r="B16" s="102"/>
      <c r="C16" s="102"/>
      <c r="D16" s="102"/>
      <c r="E16" s="102"/>
      <c r="F16" s="102"/>
      <c r="G16" s="102"/>
      <c r="H16" s="103"/>
    </row>
    <row r="17" spans="1:8" ht="72" customHeight="1">
      <c r="A17" s="69" t="s">
        <v>20</v>
      </c>
      <c r="B17" s="69" t="s">
        <v>129</v>
      </c>
      <c r="C17" s="69" t="s">
        <v>122</v>
      </c>
      <c r="D17" s="69"/>
      <c r="E17" s="69">
        <v>7250.4</v>
      </c>
      <c r="F17" s="69">
        <v>7754</v>
      </c>
      <c r="G17" s="71">
        <f t="shared" si="0"/>
        <v>106.94582367869359</v>
      </c>
      <c r="H17" s="69" t="s">
        <v>53</v>
      </c>
    </row>
    <row r="18" spans="1:8" ht="15.75" customHeight="1">
      <c r="A18" s="101" t="s">
        <v>88</v>
      </c>
      <c r="B18" s="102"/>
      <c r="C18" s="102"/>
      <c r="D18" s="102"/>
      <c r="E18" s="102"/>
      <c r="F18" s="102"/>
      <c r="G18" s="102"/>
      <c r="H18" s="103"/>
    </row>
    <row r="19" spans="1:8" ht="38.25">
      <c r="A19" s="72" t="s">
        <v>27</v>
      </c>
      <c r="B19" s="69" t="s">
        <v>123</v>
      </c>
      <c r="C19" s="69" t="s">
        <v>124</v>
      </c>
      <c r="D19" s="71">
        <v>171.8</v>
      </c>
      <c r="E19" s="71">
        <v>175.2</v>
      </c>
      <c r="F19" s="76">
        <v>138.30000000000001</v>
      </c>
      <c r="G19" s="71">
        <f t="shared" si="0"/>
        <v>78.938356164383578</v>
      </c>
      <c r="H19" s="69" t="s">
        <v>53</v>
      </c>
    </row>
    <row r="20" spans="1:8" ht="63.75">
      <c r="A20" s="72" t="s">
        <v>67</v>
      </c>
      <c r="B20" s="69" t="s">
        <v>126</v>
      </c>
      <c r="C20" s="69" t="s">
        <v>56</v>
      </c>
      <c r="D20" s="71">
        <v>96.5</v>
      </c>
      <c r="E20" s="71">
        <v>98</v>
      </c>
      <c r="F20" s="76">
        <v>98</v>
      </c>
      <c r="G20" s="71">
        <f t="shared" si="0"/>
        <v>100</v>
      </c>
      <c r="H20" s="69" t="s">
        <v>53</v>
      </c>
    </row>
    <row r="21" spans="1:8" ht="38.25">
      <c r="A21" s="72" t="s">
        <v>68</v>
      </c>
      <c r="B21" s="69" t="s">
        <v>70</v>
      </c>
      <c r="C21" s="69" t="s">
        <v>56</v>
      </c>
      <c r="D21" s="71">
        <v>55</v>
      </c>
      <c r="E21" s="71">
        <v>56</v>
      </c>
      <c r="F21" s="77">
        <v>56</v>
      </c>
      <c r="G21" s="71">
        <v>100</v>
      </c>
      <c r="H21" s="69" t="s">
        <v>53</v>
      </c>
    </row>
    <row r="22" spans="1:8" ht="76.5">
      <c r="A22" s="72" t="s">
        <v>69</v>
      </c>
      <c r="B22" s="69" t="s">
        <v>127</v>
      </c>
      <c r="C22" s="69" t="s">
        <v>128</v>
      </c>
      <c r="D22" s="71">
        <v>4</v>
      </c>
      <c r="E22" s="71">
        <v>2</v>
      </c>
      <c r="F22" s="76">
        <v>2</v>
      </c>
      <c r="G22" s="71">
        <f t="shared" si="0"/>
        <v>100</v>
      </c>
      <c r="H22" s="69" t="s">
        <v>53</v>
      </c>
    </row>
    <row r="23" spans="1:8">
      <c r="A23" s="100" t="s">
        <v>71</v>
      </c>
      <c r="B23" s="100"/>
      <c r="C23" s="100"/>
      <c r="D23" s="100"/>
      <c r="E23" s="100"/>
      <c r="F23" s="100"/>
      <c r="G23" s="100"/>
      <c r="H23" s="100"/>
    </row>
    <row r="24" spans="1:8">
      <c r="A24" s="101" t="s">
        <v>72</v>
      </c>
      <c r="B24" s="102"/>
      <c r="C24" s="102"/>
      <c r="D24" s="102"/>
      <c r="E24" s="102"/>
      <c r="F24" s="102"/>
      <c r="G24" s="102"/>
      <c r="H24" s="103"/>
    </row>
    <row r="25" spans="1:8" ht="51">
      <c r="A25" s="69" t="s">
        <v>73</v>
      </c>
      <c r="B25" s="69" t="s">
        <v>74</v>
      </c>
      <c r="C25" s="69" t="s">
        <v>56</v>
      </c>
      <c r="D25" s="78">
        <v>88.03</v>
      </c>
      <c r="E25" s="78">
        <v>88.92</v>
      </c>
      <c r="F25" s="78">
        <v>89.74</v>
      </c>
      <c r="G25" s="79">
        <f t="shared" si="0"/>
        <v>100.92217723796671</v>
      </c>
      <c r="H25" s="69" t="s">
        <v>53</v>
      </c>
    </row>
    <row r="26" spans="1:8" ht="58.5" customHeight="1">
      <c r="A26" s="69" t="s">
        <v>75</v>
      </c>
      <c r="B26" s="69" t="s">
        <v>76</v>
      </c>
      <c r="C26" s="69" t="s">
        <v>66</v>
      </c>
      <c r="D26" s="87">
        <v>4</v>
      </c>
      <c r="E26" s="87">
        <v>4</v>
      </c>
      <c r="F26" s="87">
        <v>4</v>
      </c>
      <c r="G26" s="79">
        <f t="shared" si="0"/>
        <v>100</v>
      </c>
      <c r="H26" s="69" t="s">
        <v>53</v>
      </c>
    </row>
    <row r="27" spans="1:8" ht="27" customHeight="1">
      <c r="A27" s="80" t="s">
        <v>77</v>
      </c>
      <c r="B27" s="69" t="s">
        <v>78</v>
      </c>
      <c r="C27" s="69" t="s">
        <v>56</v>
      </c>
      <c r="D27" s="78">
        <v>64</v>
      </c>
      <c r="E27" s="78">
        <v>66</v>
      </c>
      <c r="F27" s="78">
        <v>100</v>
      </c>
      <c r="G27" s="79">
        <f t="shared" si="0"/>
        <v>151.5151515151515</v>
      </c>
      <c r="H27" s="69" t="s">
        <v>53</v>
      </c>
    </row>
    <row r="28" spans="1:8" ht="53.25" customHeight="1">
      <c r="A28" s="80" t="s">
        <v>79</v>
      </c>
      <c r="B28" s="69" t="s">
        <v>80</v>
      </c>
      <c r="C28" s="69" t="s">
        <v>81</v>
      </c>
      <c r="D28" s="78">
        <v>1.1599999999999999</v>
      </c>
      <c r="E28" s="78">
        <v>1.1599999999999999</v>
      </c>
      <c r="F28" s="78">
        <v>1.1599999999999999</v>
      </c>
      <c r="G28" s="79">
        <f t="shared" si="0"/>
        <v>100</v>
      </c>
      <c r="H28" s="69" t="s">
        <v>53</v>
      </c>
    </row>
    <row r="29" spans="1:8" ht="65.25" customHeight="1">
      <c r="A29" s="80" t="s">
        <v>82</v>
      </c>
      <c r="B29" s="69" t="s">
        <v>83</v>
      </c>
      <c r="C29" s="69" t="s">
        <v>84</v>
      </c>
      <c r="D29" s="81">
        <v>0.39419999999999999</v>
      </c>
      <c r="E29" s="78">
        <v>3.46</v>
      </c>
      <c r="F29" s="78">
        <v>3.766</v>
      </c>
      <c r="G29" s="79">
        <f t="shared" si="0"/>
        <v>108.84393063583815</v>
      </c>
      <c r="H29" s="69" t="s">
        <v>53</v>
      </c>
    </row>
    <row r="30" spans="1:8" ht="60" customHeight="1">
      <c r="A30" s="80" t="s">
        <v>85</v>
      </c>
      <c r="B30" s="69" t="s">
        <v>86</v>
      </c>
      <c r="C30" s="69" t="s">
        <v>87</v>
      </c>
      <c r="D30" s="81"/>
      <c r="E30" s="87">
        <v>1</v>
      </c>
      <c r="F30" s="87">
        <v>1</v>
      </c>
      <c r="G30" s="79">
        <f t="shared" si="0"/>
        <v>100</v>
      </c>
      <c r="H30" s="69" t="s">
        <v>53</v>
      </c>
    </row>
    <row r="31" spans="1:8" ht="16.5" customHeight="1">
      <c r="A31" s="101" t="s">
        <v>88</v>
      </c>
      <c r="B31" s="102"/>
      <c r="C31" s="102"/>
      <c r="D31" s="102"/>
      <c r="E31" s="102"/>
      <c r="F31" s="102"/>
      <c r="G31" s="102"/>
      <c r="H31" s="103"/>
    </row>
    <row r="32" spans="1:8" ht="76.5" customHeight="1">
      <c r="A32" s="104" t="s">
        <v>89</v>
      </c>
      <c r="B32" s="69" t="s">
        <v>90</v>
      </c>
      <c r="C32" s="69" t="s">
        <v>91</v>
      </c>
      <c r="D32" s="80" t="s">
        <v>92</v>
      </c>
      <c r="E32" s="69">
        <v>0.8</v>
      </c>
      <c r="F32" s="69">
        <v>0</v>
      </c>
      <c r="G32" s="79">
        <f t="shared" si="0"/>
        <v>0</v>
      </c>
      <c r="H32" s="69" t="s">
        <v>53</v>
      </c>
    </row>
    <row r="33" spans="1:8" ht="27" customHeight="1">
      <c r="A33" s="105"/>
      <c r="B33" s="69" t="s">
        <v>93</v>
      </c>
      <c r="C33" s="69" t="s">
        <v>91</v>
      </c>
      <c r="D33" s="67"/>
      <c r="E33" s="67"/>
      <c r="F33" s="69"/>
      <c r="G33" s="79"/>
      <c r="H33" s="69" t="s">
        <v>53</v>
      </c>
    </row>
    <row r="34" spans="1:8" ht="27.75" customHeight="1">
      <c r="A34" s="106"/>
      <c r="B34" s="69" t="s">
        <v>94</v>
      </c>
      <c r="C34" s="69" t="s">
        <v>91</v>
      </c>
      <c r="D34" s="80" t="s">
        <v>92</v>
      </c>
      <c r="E34" s="69">
        <v>0.8</v>
      </c>
      <c r="F34" s="69">
        <v>0</v>
      </c>
      <c r="G34" s="79">
        <f t="shared" si="0"/>
        <v>0</v>
      </c>
      <c r="H34" s="69" t="s">
        <v>134</v>
      </c>
    </row>
    <row r="35" spans="1:8" ht="103.5" customHeight="1">
      <c r="A35" s="104" t="s">
        <v>77</v>
      </c>
      <c r="B35" s="69" t="s">
        <v>95</v>
      </c>
      <c r="C35" s="69" t="s">
        <v>81</v>
      </c>
      <c r="D35" s="78">
        <v>676.7</v>
      </c>
      <c r="E35" s="78">
        <v>46.3</v>
      </c>
      <c r="F35" s="78">
        <v>76.16</v>
      </c>
      <c r="G35" s="79">
        <f t="shared" si="0"/>
        <v>164.49244060475164</v>
      </c>
      <c r="H35" s="69" t="s">
        <v>53</v>
      </c>
    </row>
    <row r="36" spans="1:8" ht="41.25" customHeight="1">
      <c r="A36" s="105"/>
      <c r="B36" s="69" t="s">
        <v>96</v>
      </c>
      <c r="C36" s="69" t="s">
        <v>81</v>
      </c>
      <c r="D36" s="78">
        <v>653.70000000000005</v>
      </c>
      <c r="E36" s="78">
        <v>27.8</v>
      </c>
      <c r="F36" s="78">
        <v>52.98</v>
      </c>
      <c r="G36" s="79">
        <f t="shared" si="0"/>
        <v>190.57553956834531</v>
      </c>
      <c r="H36" s="69" t="s">
        <v>53</v>
      </c>
    </row>
    <row r="37" spans="1:8" ht="33" customHeight="1">
      <c r="A37" s="106"/>
      <c r="B37" s="69" t="s">
        <v>97</v>
      </c>
      <c r="C37" s="69" t="s">
        <v>81</v>
      </c>
      <c r="D37" s="78">
        <v>23</v>
      </c>
      <c r="E37" s="78">
        <v>18.5</v>
      </c>
      <c r="F37" s="78">
        <v>23.18</v>
      </c>
      <c r="G37" s="79">
        <f t="shared" si="0"/>
        <v>125.29729729729731</v>
      </c>
      <c r="H37" s="69" t="s">
        <v>53</v>
      </c>
    </row>
    <row r="38" spans="1:8" ht="33" customHeight="1">
      <c r="A38" s="82" t="s">
        <v>79</v>
      </c>
      <c r="B38" s="69" t="s">
        <v>120</v>
      </c>
      <c r="C38" s="69" t="s">
        <v>121</v>
      </c>
      <c r="D38" s="78"/>
      <c r="E38" s="78">
        <v>122.75</v>
      </c>
      <c r="F38" s="78">
        <v>0</v>
      </c>
      <c r="G38" s="79">
        <f t="shared" si="0"/>
        <v>0</v>
      </c>
      <c r="H38" s="69" t="s">
        <v>134</v>
      </c>
    </row>
    <row r="39" spans="1:8" ht="71.25" customHeight="1">
      <c r="A39" s="80" t="s">
        <v>98</v>
      </c>
      <c r="B39" s="69" t="s">
        <v>99</v>
      </c>
      <c r="C39" s="69" t="s">
        <v>56</v>
      </c>
      <c r="D39" s="78">
        <v>45.35</v>
      </c>
      <c r="E39" s="78">
        <v>45.91</v>
      </c>
      <c r="F39" s="78">
        <v>48</v>
      </c>
      <c r="G39" s="79">
        <f t="shared" si="0"/>
        <v>104.55238510128513</v>
      </c>
      <c r="H39" s="69" t="s">
        <v>53</v>
      </c>
    </row>
    <row r="40" spans="1:8" ht="98.25" customHeight="1">
      <c r="A40" s="80" t="s">
        <v>100</v>
      </c>
      <c r="B40" s="69" t="s">
        <v>101</v>
      </c>
      <c r="C40" s="69" t="s">
        <v>81</v>
      </c>
      <c r="D40" s="78">
        <v>510</v>
      </c>
      <c r="E40" s="78">
        <v>330</v>
      </c>
      <c r="F40" s="78">
        <v>350.9</v>
      </c>
      <c r="G40" s="79">
        <f t="shared" si="0"/>
        <v>106.33333333333333</v>
      </c>
      <c r="H40" s="69" t="s">
        <v>53</v>
      </c>
    </row>
    <row r="41" spans="1:8" ht="96" customHeight="1">
      <c r="A41" s="80" t="s">
        <v>102</v>
      </c>
      <c r="B41" s="69" t="s">
        <v>103</v>
      </c>
      <c r="C41" s="69" t="s">
        <v>56</v>
      </c>
      <c r="D41" s="78">
        <v>100</v>
      </c>
      <c r="E41" s="78">
        <v>100</v>
      </c>
      <c r="F41" s="78">
        <v>100</v>
      </c>
      <c r="G41" s="79">
        <f t="shared" si="0"/>
        <v>100</v>
      </c>
      <c r="H41" s="69" t="s">
        <v>53</v>
      </c>
    </row>
    <row r="42" spans="1:8">
      <c r="A42" s="100" t="s">
        <v>104</v>
      </c>
      <c r="B42" s="100"/>
      <c r="C42" s="100"/>
      <c r="D42" s="100"/>
      <c r="E42" s="100"/>
      <c r="F42" s="100"/>
      <c r="G42" s="100"/>
      <c r="H42" s="100"/>
    </row>
    <row r="43" spans="1:8" ht="65.25" customHeight="1">
      <c r="A43" s="69" t="s">
        <v>105</v>
      </c>
      <c r="B43" s="69" t="s">
        <v>106</v>
      </c>
      <c r="C43" s="69" t="s">
        <v>107</v>
      </c>
      <c r="D43" s="71">
        <v>2107</v>
      </c>
      <c r="E43" s="71">
        <v>2400</v>
      </c>
      <c r="F43" s="71">
        <v>3249</v>
      </c>
      <c r="G43" s="71">
        <f>F43/E43*100</f>
        <v>135.375</v>
      </c>
      <c r="H43" s="69" t="s">
        <v>53</v>
      </c>
    </row>
    <row r="44" spans="1:8" ht="29.25" customHeight="1">
      <c r="A44" s="69" t="s">
        <v>108</v>
      </c>
      <c r="B44" s="69" t="s">
        <v>109</v>
      </c>
      <c r="C44" s="69" t="s">
        <v>110</v>
      </c>
      <c r="D44" s="83">
        <v>336</v>
      </c>
      <c r="E44" s="83">
        <v>319</v>
      </c>
      <c r="F44" s="83">
        <v>260</v>
      </c>
      <c r="G44" s="71">
        <f t="shared" ref="G44" si="1">F44/E44*100</f>
        <v>81.504702194357364</v>
      </c>
      <c r="H44" s="69" t="s">
        <v>53</v>
      </c>
    </row>
    <row r="45" spans="1:8" ht="29.25" customHeight="1">
      <c r="A45" s="100" t="s">
        <v>111</v>
      </c>
      <c r="B45" s="100"/>
      <c r="C45" s="100"/>
      <c r="D45" s="100"/>
      <c r="E45" s="100"/>
      <c r="F45" s="100"/>
      <c r="G45" s="100"/>
      <c r="H45" s="100"/>
    </row>
    <row r="46" spans="1:8" ht="51">
      <c r="A46" s="69" t="s">
        <v>112</v>
      </c>
      <c r="B46" s="69" t="s">
        <v>113</v>
      </c>
      <c r="C46" s="69" t="s">
        <v>114</v>
      </c>
      <c r="D46" s="71">
        <v>14.5</v>
      </c>
      <c r="E46" s="71">
        <v>14</v>
      </c>
      <c r="F46" s="71">
        <v>14</v>
      </c>
      <c r="G46" s="71">
        <f t="shared" si="0"/>
        <v>100</v>
      </c>
      <c r="H46" s="69" t="s">
        <v>53</v>
      </c>
    </row>
    <row r="47" spans="1:8">
      <c r="A47" s="100" t="s">
        <v>115</v>
      </c>
      <c r="B47" s="100"/>
      <c r="C47" s="100"/>
      <c r="D47" s="100"/>
      <c r="E47" s="100"/>
      <c r="F47" s="100"/>
      <c r="G47" s="100"/>
      <c r="H47" s="100"/>
    </row>
    <row r="48" spans="1:8" ht="38.25">
      <c r="A48" s="69" t="s">
        <v>116</v>
      </c>
      <c r="B48" s="69" t="s">
        <v>117</v>
      </c>
      <c r="C48" s="69" t="s">
        <v>56</v>
      </c>
      <c r="D48" s="71">
        <v>22</v>
      </c>
      <c r="E48" s="71">
        <v>24</v>
      </c>
      <c r="F48" s="71">
        <v>24</v>
      </c>
      <c r="G48" s="71">
        <f t="shared" si="0"/>
        <v>100</v>
      </c>
      <c r="H48" s="69" t="s">
        <v>53</v>
      </c>
    </row>
    <row r="49" spans="1:8" ht="25.5">
      <c r="A49" s="69" t="s">
        <v>133</v>
      </c>
      <c r="B49" s="69" t="s">
        <v>118</v>
      </c>
      <c r="C49" s="69" t="s">
        <v>56</v>
      </c>
      <c r="D49" s="71">
        <v>11</v>
      </c>
      <c r="E49" s="71">
        <v>11.7</v>
      </c>
      <c r="F49" s="71">
        <v>11.7</v>
      </c>
      <c r="G49" s="71">
        <f t="shared" si="0"/>
        <v>100</v>
      </c>
      <c r="H49" s="69" t="s">
        <v>53</v>
      </c>
    </row>
    <row r="50" spans="1:8" ht="21" customHeight="1">
      <c r="A50" s="92" t="s">
        <v>132</v>
      </c>
      <c r="B50" s="93"/>
      <c r="C50" s="93"/>
      <c r="D50" s="93"/>
      <c r="E50" s="93"/>
      <c r="F50" s="93"/>
      <c r="G50" s="93"/>
      <c r="H50" s="93"/>
    </row>
    <row r="51" spans="1:8" ht="75">
      <c r="A51" s="84" t="s">
        <v>130</v>
      </c>
      <c r="B51" s="85" t="s">
        <v>131</v>
      </c>
      <c r="C51" s="86" t="s">
        <v>128</v>
      </c>
      <c r="D51" s="86">
        <v>4</v>
      </c>
      <c r="E51" s="86">
        <v>10</v>
      </c>
      <c r="F51" s="86">
        <v>10</v>
      </c>
      <c r="G51" s="86">
        <v>10</v>
      </c>
      <c r="H51" s="86" t="s">
        <v>53</v>
      </c>
    </row>
  </sheetData>
  <mergeCells count="22">
    <mergeCell ref="A47:H47"/>
    <mergeCell ref="A18:H18"/>
    <mergeCell ref="A32:A34"/>
    <mergeCell ref="A35:A37"/>
    <mergeCell ref="A42:H42"/>
    <mergeCell ref="A45:H45"/>
    <mergeCell ref="A50:H50"/>
    <mergeCell ref="G1:H1"/>
    <mergeCell ref="B2:H2"/>
    <mergeCell ref="B3:H3"/>
    <mergeCell ref="B4:H4"/>
    <mergeCell ref="A6:A8"/>
    <mergeCell ref="B6:B8"/>
    <mergeCell ref="C6:C8"/>
    <mergeCell ref="D6:G7"/>
    <mergeCell ref="H6:H8"/>
    <mergeCell ref="A9:H9"/>
    <mergeCell ref="A15:H15"/>
    <mergeCell ref="A23:H23"/>
    <mergeCell ref="A24:H24"/>
    <mergeCell ref="A31:H31"/>
    <mergeCell ref="A16:H16"/>
  </mergeCells>
  <pageMargins left="0.78740157480314954" right="0.78740157480314954" top="0.36999999999999994" bottom="0.28999999999999998" header="0.31496062992125984" footer="0.31496062992125984"/>
  <pageSetup paperSize="9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:F17"/>
    </sheetView>
  </sheetViews>
  <sheetFormatPr defaultRowHeight="1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31.12.2019-602</vt:lpstr>
      <vt:lpstr>3 прил 13 (2)</vt:lpstr>
      <vt:lpstr>Лист1</vt:lpstr>
      <vt:lpstr>'31.12.2019-602'!Print_Titles</vt:lpstr>
      <vt:lpstr>А1</vt:lpstr>
      <vt:lpstr>'3 прил 13 (2)'!Область_печати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Нырова Ольга Павловна</cp:lastModifiedBy>
  <cp:revision>1</cp:revision>
  <cp:lastPrinted>2024-02-21T08:08:19Z</cp:lastPrinted>
  <dcterms:created xsi:type="dcterms:W3CDTF">2016-02-08T09:12:28Z</dcterms:created>
  <dcterms:modified xsi:type="dcterms:W3CDTF">2024-03-26T13:32:01Z</dcterms:modified>
</cp:coreProperties>
</file>