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992" windowHeight="9972"/>
  </bookViews>
  <sheets>
    <sheet name="Дороги_22-24 " sheetId="1" r:id="rId1"/>
  </sheets>
  <externalReferences>
    <externalReference r:id="rId2"/>
  </externalReferences>
  <definedNames>
    <definedName name="Z_2BCE837A_C973_4460_ACCC_A417BD0E8442_.wvu.Cols" localSheetId="0" hidden="1">'Дороги_22-24 '!$B:$E,'Дороги_22-24 '!$G:$I,'Дороги_22-24 '!$K:$K,'Дороги_22-24 '!$M:$M</definedName>
    <definedName name="Z_2BCE837A_C973_4460_ACCC_A417BD0E8442_.wvu.PrintArea" localSheetId="0" hidden="1">'Дороги_22-24 '!$A$1:$L$14</definedName>
    <definedName name="Z_2BCE837A_C973_4460_ACCC_A417BD0E8442_.wvu.PrintTitles" localSheetId="0" hidden="1">'Дороги_22-24 '!$3:$4</definedName>
    <definedName name="Z_2BCE837A_C973_4460_ACCC_A417BD0E8442_.wvu.Rows" localSheetId="0" hidden="1">'Дороги_22-24 '!$4:$4</definedName>
    <definedName name="_xlnm.Print_Titles" localSheetId="0">'Дороги_22-24 '!$3:$4</definedName>
    <definedName name="_xlnm.Print_Area" localSheetId="0">'Дороги_22-24 '!$A$1:$L$14</definedName>
  </definedNames>
  <calcPr calcId="144525" iterate="1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G9" i="1" l="1"/>
  <c r="H9" i="1"/>
  <c r="I9" i="1"/>
  <c r="J9" i="1"/>
  <c r="K9" i="1"/>
  <c r="L9" i="1"/>
  <c r="F9" i="1"/>
  <c r="F5" i="1"/>
  <c r="G5" i="1"/>
  <c r="H5" i="1"/>
  <c r="I5" i="1"/>
  <c r="J5" i="1"/>
  <c r="K5" i="1"/>
  <c r="L5" i="1"/>
  <c r="F11" i="1" l="1"/>
  <c r="G6" i="1"/>
  <c r="H6" i="1"/>
  <c r="I6" i="1"/>
  <c r="J6" i="1"/>
  <c r="K6" i="1"/>
  <c r="L6" i="1"/>
  <c r="F6" i="1"/>
  <c r="L11" i="1"/>
  <c r="J11" i="1"/>
  <c r="L10" i="1" l="1"/>
  <c r="J10" i="1"/>
  <c r="F10" i="1"/>
  <c r="M14" i="1" l="1"/>
  <c r="M13" i="1"/>
  <c r="M12" i="1"/>
  <c r="M11" i="1" l="1"/>
  <c r="M7" i="1"/>
  <c r="M10" i="1" l="1"/>
  <c r="M9" i="1" s="1"/>
  <c r="M5" i="1" s="1"/>
  <c r="M6" i="1" s="1"/>
</calcChain>
</file>

<file path=xl/sharedStrings.xml><?xml version="1.0" encoding="utf-8"?>
<sst xmlns="http://schemas.openxmlformats.org/spreadsheetml/2006/main" count="28" uniqueCount="23">
  <si>
    <t>(тыс. рублей)</t>
  </si>
  <si>
    <t>2021 год</t>
  </si>
  <si>
    <t>2022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</si>
  <si>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</si>
  <si>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</si>
  <si>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</si>
  <si>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</si>
  <si>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</si>
  <si>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</si>
  <si>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</si>
  <si>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</si>
  <si>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</si>
  <si>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</si>
  <si>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</si>
  <si>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</si>
  <si>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</si>
  <si>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</si>
  <si>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</si>
  <si>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</si>
  <si>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t>*  в соответствии с Законом Саратовской области «Об областном бюджете на 2022 год и на плановый период 2023 и 2024 годов» в редакции от 15.12.2022 года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</si>
  <si>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</si>
  <si>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Информация о расходах областного дорожного фонда 
министерства транспорта и дорожного хозяйства Саратовской области
на 2022 год и на плановый период 2023 и 2024 годов*</t>
  </si>
  <si>
    <t>Расходы за счет средств областного дорожного фонда министерства транспорта и дорожного хозяйства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</si>
</sst>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tabSelected="1" view="pageBreakPreview" topLeftCell="A5" zoomScale="80" zoomScaleNormal="90" zoomScaleSheetLayoutView="80" workbookViewId="0">
      <selection activeCell="L8" sqref="L8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18.75" customHeight="1" x14ac:dyDescent="0.25">
      <c r="A2" s="2"/>
      <c r="B2" s="3"/>
      <c r="C2" s="3"/>
      <c r="D2" s="3"/>
      <c r="E2" s="3"/>
      <c r="F2" s="27" t="s">
        <v>0</v>
      </c>
      <c r="G2" s="27"/>
      <c r="H2" s="27"/>
      <c r="I2" s="27"/>
      <c r="J2" s="27"/>
      <c r="K2" s="27"/>
      <c r="L2" s="27"/>
      <c r="M2" s="27"/>
      <c r="N2" s="4"/>
    </row>
    <row r="3" spans="1:14" ht="27.75" customHeight="1" x14ac:dyDescent="0.25">
      <c r="A3" s="28"/>
      <c r="B3" s="28" t="s">
        <v>1</v>
      </c>
      <c r="C3" s="28"/>
      <c r="D3" s="28"/>
      <c r="E3" s="28"/>
      <c r="F3" s="29" t="s">
        <v>2</v>
      </c>
      <c r="G3" s="29"/>
      <c r="H3" s="29"/>
      <c r="I3" s="29"/>
      <c r="J3" s="29" t="s">
        <v>3</v>
      </c>
      <c r="K3" s="29"/>
      <c r="L3" s="29" t="s">
        <v>4</v>
      </c>
      <c r="M3" s="29"/>
    </row>
    <row r="4" spans="1:14" ht="30" hidden="1" customHeight="1" x14ac:dyDescent="0.25">
      <c r="A4" s="28"/>
      <c r="B4" s="23" t="s">
        <v>5</v>
      </c>
      <c r="C4" s="23" t="s">
        <v>6</v>
      </c>
      <c r="D4" s="23" t="s">
        <v>7</v>
      </c>
      <c r="E4" s="23" t="s">
        <v>8</v>
      </c>
      <c r="F4" s="5" t="s">
        <v>5</v>
      </c>
      <c r="G4" s="5" t="s">
        <v>9</v>
      </c>
      <c r="H4" s="6" t="s">
        <v>10</v>
      </c>
      <c r="I4" s="6" t="s">
        <v>11</v>
      </c>
      <c r="J4" s="5" t="s">
        <v>5</v>
      </c>
      <c r="K4" s="5" t="s">
        <v>9</v>
      </c>
      <c r="L4" s="5" t="s">
        <v>5</v>
      </c>
      <c r="M4" s="5" t="s">
        <v>9</v>
      </c>
    </row>
    <row r="5" spans="1:14" ht="64.8" customHeight="1" x14ac:dyDescent="0.25">
      <c r="A5" s="7" t="s">
        <v>22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F9+F12+F13+869.6</f>
        <v>23349131.169320006</v>
      </c>
      <c r="G5" s="9">
        <f t="shared" ref="G5:L5" si="0">G9+G12+G13</f>
        <v>22546484.663000003</v>
      </c>
      <c r="H5" s="9">
        <f t="shared" si="0"/>
        <v>21859021.83873</v>
      </c>
      <c r="I5" s="9">
        <f t="shared" si="0"/>
        <v>8687532.8542699981</v>
      </c>
      <c r="J5" s="9">
        <f t="shared" si="0"/>
        <v>15094361.190000001</v>
      </c>
      <c r="K5" s="9">
        <f t="shared" si="0"/>
        <v>14041100.67</v>
      </c>
      <c r="L5" s="9">
        <f t="shared" si="0"/>
        <v>15870039.680000002</v>
      </c>
      <c r="M5" s="10" t="e">
        <f>M9+M12+M13</f>
        <v>#REF!</v>
      </c>
    </row>
    <row r="6" spans="1:14" ht="18" customHeight="1" x14ac:dyDescent="0.25">
      <c r="A6" s="11" t="s">
        <v>12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11892750.969320007</v>
      </c>
      <c r="G6" s="12">
        <f t="shared" ref="G6:L6" si="1">G5-G7</f>
        <v>11105704.463000001</v>
      </c>
      <c r="H6" s="12">
        <f t="shared" si="1"/>
        <v>10637879.13875</v>
      </c>
      <c r="I6" s="12">
        <f t="shared" si="1"/>
        <v>467895.35424999893</v>
      </c>
      <c r="J6" s="12">
        <f t="shared" si="1"/>
        <v>10571876.490000002</v>
      </c>
      <c r="K6" s="12">
        <f t="shared" si="1"/>
        <v>9518615.9700000007</v>
      </c>
      <c r="L6" s="12">
        <f t="shared" si="1"/>
        <v>10647836.180000002</v>
      </c>
      <c r="M6" s="13" t="e">
        <f t="shared" ref="M6" si="2">M5-M7</f>
        <v>#REF!</v>
      </c>
    </row>
    <row r="7" spans="1:14" ht="17.25" customHeight="1" x14ac:dyDescent="0.25">
      <c r="A7" s="11" t="s">
        <v>13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v>11456380.199999999</v>
      </c>
      <c r="G7" s="12">
        <v>11440780.200000001</v>
      </c>
      <c r="H7" s="12">
        <v>11221142.69998</v>
      </c>
      <c r="I7" s="12">
        <v>8219637.5000199992</v>
      </c>
      <c r="J7" s="12">
        <v>4522484.7</v>
      </c>
      <c r="K7" s="12">
        <v>4522484.6999999993</v>
      </c>
      <c r="L7" s="12">
        <v>5222203.5</v>
      </c>
      <c r="M7" s="13" t="e">
        <f>#REF!+#REF!+#REF!+M14</f>
        <v>#REF!</v>
      </c>
    </row>
    <row r="8" spans="1:14" ht="17.25" customHeight="1" x14ac:dyDescent="0.25">
      <c r="A8" s="20" t="s">
        <v>17</v>
      </c>
      <c r="B8" s="8"/>
      <c r="C8" s="8"/>
      <c r="D8" s="8"/>
      <c r="E8" s="8"/>
      <c r="F8" s="24"/>
      <c r="G8" s="24"/>
      <c r="H8" s="24"/>
      <c r="I8" s="24"/>
      <c r="J8" s="24"/>
      <c r="K8" s="24"/>
      <c r="L8" s="24"/>
      <c r="M8" s="13"/>
    </row>
    <row r="9" spans="1:14" s="16" customFormat="1" ht="33.75" customHeight="1" x14ac:dyDescent="0.25">
      <c r="A9" s="14" t="s">
        <v>14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23000752.600000001</v>
      </c>
      <c r="G9" s="18">
        <f t="shared" ref="G9:L9" si="3">G10+G11</f>
        <v>22198975.69368</v>
      </c>
      <c r="H9" s="18">
        <f t="shared" si="3"/>
        <v>21528754.374609999</v>
      </c>
      <c r="I9" s="18">
        <f t="shared" si="3"/>
        <v>8670291.3490699977</v>
      </c>
      <c r="J9" s="18">
        <f t="shared" si="3"/>
        <v>14881832.000000002</v>
      </c>
      <c r="K9" s="18">
        <f t="shared" si="3"/>
        <v>13828571.48</v>
      </c>
      <c r="L9" s="18">
        <f t="shared" si="3"/>
        <v>15776745.800000001</v>
      </c>
      <c r="M9" s="10" t="e">
        <f>M10+M11</f>
        <v>#REF!</v>
      </c>
    </row>
    <row r="10" spans="1:14" s="16" customFormat="1" ht="34.5" customHeight="1" x14ac:dyDescent="0.25">
      <c r="A10" s="17" t="s">
        <v>18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22785286.2+550.3</f>
        <v>22785836.5</v>
      </c>
      <c r="G10" s="18">
        <v>21976702.531679999</v>
      </c>
      <c r="H10" s="18">
        <v>21344903.910429999</v>
      </c>
      <c r="I10" s="18">
        <v>8631853.6512499973</v>
      </c>
      <c r="J10" s="18">
        <f>13996047.4+550.3</f>
        <v>13996597.700000001</v>
      </c>
      <c r="K10" s="18">
        <v>13020345.630000001</v>
      </c>
      <c r="L10" s="18">
        <f>14888765.4+550.3</f>
        <v>14889315.700000001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15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214651.7+263.2+1.2</f>
        <v>214916.10000000003</v>
      </c>
      <c r="G11" s="18">
        <v>222273.16200000001</v>
      </c>
      <c r="H11" s="18">
        <v>183850.46417999998</v>
      </c>
      <c r="I11" s="18">
        <v>38437.69782000003</v>
      </c>
      <c r="J11" s="18">
        <f>884819.9+413.2+1.2</f>
        <v>885234.29999999993</v>
      </c>
      <c r="K11" s="18">
        <v>808225.85</v>
      </c>
      <c r="L11" s="18">
        <f>887015.7+413.2+1.2</f>
        <v>887430.09999999986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20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188415.51831999997</v>
      </c>
      <c r="G12" s="18">
        <v>188415.51832</v>
      </c>
      <c r="H12" s="18">
        <v>171174.01312000002</v>
      </c>
      <c r="I12" s="18">
        <v>17241.505199999956</v>
      </c>
      <c r="J12" s="18">
        <v>100000</v>
      </c>
      <c r="K12" s="18">
        <v>100000</v>
      </c>
      <c r="L12" s="18">
        <v>50000</v>
      </c>
      <c r="M12" s="21">
        <f>'[1]Роспись_2022-2024'!S208/1000</f>
        <v>35000</v>
      </c>
    </row>
    <row r="13" spans="1:14" ht="70.5" customHeight="1" x14ac:dyDescent="0.25">
      <c r="A13" s="19" t="s">
        <v>16</v>
      </c>
      <c r="B13" s="8"/>
      <c r="C13" s="8"/>
      <c r="D13" s="8"/>
      <c r="E13" s="8">
        <v>0</v>
      </c>
      <c r="F13" s="18">
        <v>159093.451</v>
      </c>
      <c r="G13" s="18">
        <v>159093.451</v>
      </c>
      <c r="H13" s="18">
        <v>159093.451</v>
      </c>
      <c r="I13" s="18">
        <v>0</v>
      </c>
      <c r="J13" s="18">
        <v>112529.19</v>
      </c>
      <c r="K13" s="18">
        <v>112529.19</v>
      </c>
      <c r="L13" s="18">
        <v>43293.88</v>
      </c>
      <c r="M13" s="21">
        <f>'[1]Роспись_2022-2024'!S215/1000</f>
        <v>43293.88</v>
      </c>
    </row>
    <row r="14" spans="1:14" s="16" customFormat="1" ht="39.6" customHeight="1" x14ac:dyDescent="0.25">
      <c r="A14" s="25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9" stopIfTrue="1" operator="equal">
      <formula>0</formula>
    </cfRule>
  </conditionalFormatting>
  <conditionalFormatting sqref="M14 B5:M13">
    <cfRule type="cellIs" dxfId="3" priority="8" operator="equal">
      <formula>0</formula>
    </cfRule>
  </conditionalFormatting>
  <conditionalFormatting sqref="A5:A8">
    <cfRule type="cellIs" dxfId="2" priority="7" operator="equal">
      <formula>0</formula>
    </cfRule>
  </conditionalFormatting>
  <conditionalFormatting sqref="A14">
    <cfRule type="cellIs" dxfId="1" priority="4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Дороги_22-24 </vt:lpstr>
      <vt:lpstr>'Дороги_22-24 '!Заголовки_для_печати</vt:lpstr>
      <vt:lpstr>'Дороги_22-24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2022-12-23T08:29:35Z</cp:lastPrinted>
  <dcterms:created xsi:type="dcterms:W3CDTF">2022-12-22T04:57:12Z</dcterms:created>
  <dcterms:modified xsi:type="dcterms:W3CDTF">2022-12-23T10:40:05Z</dcterms:modified>
</cp:coreProperties>
</file>