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</definedNames>
  <calcPr calcId="145621" iterateDelta="1E-4"/>
</workbook>
</file>

<file path=xl/calcChain.xml><?xml version="1.0" encoding="utf-8"?>
<calcChain xmlns="http://schemas.openxmlformats.org/spreadsheetml/2006/main">
  <c r="E564" i="1"/>
  <c r="D435" l="1"/>
  <c r="H31"/>
  <c r="H30"/>
  <c r="H28"/>
  <c r="D31"/>
  <c r="D30"/>
  <c r="D28"/>
  <c r="E28"/>
  <c r="F28"/>
  <c r="G28"/>
  <c r="E26"/>
  <c r="F26"/>
  <c r="G26"/>
  <c r="H26"/>
  <c r="K41"/>
  <c r="I41"/>
  <c r="I43"/>
  <c r="D43"/>
  <c r="H43"/>
  <c r="D46"/>
  <c r="H46"/>
  <c r="F41"/>
  <c r="G41"/>
  <c r="H41"/>
  <c r="D41"/>
  <c r="D53"/>
  <c r="H53"/>
  <c r="I57"/>
  <c r="D57"/>
  <c r="H57"/>
  <c r="E84" l="1"/>
  <c r="F84"/>
  <c r="G84"/>
  <c r="H84"/>
  <c r="D84"/>
  <c r="E119"/>
  <c r="F119"/>
  <c r="G119"/>
  <c r="H119"/>
  <c r="E133"/>
  <c r="F133"/>
  <c r="G133"/>
  <c r="H133"/>
  <c r="E147"/>
  <c r="F147"/>
  <c r="G147"/>
  <c r="H147"/>
  <c r="E175"/>
  <c r="F175"/>
  <c r="G175"/>
  <c r="H175"/>
  <c r="E203"/>
  <c r="F203"/>
  <c r="G203"/>
  <c r="H203"/>
  <c r="E435"/>
  <c r="F435"/>
  <c r="G435"/>
  <c r="H435"/>
  <c r="E463"/>
  <c r="F463"/>
  <c r="G463"/>
  <c r="H463"/>
  <c r="D463"/>
  <c r="H496"/>
  <c r="D496"/>
  <c r="D428" l="1"/>
  <c r="D26" s="1"/>
  <c r="E428"/>
  <c r="G428"/>
  <c r="H428"/>
  <c r="F428"/>
  <c r="E562"/>
  <c r="E534" s="1"/>
  <c r="E41" s="1"/>
  <c r="J41" s="1"/>
  <c r="F562"/>
  <c r="F534" s="1"/>
  <c r="G562"/>
  <c r="K562" s="1"/>
  <c r="H562"/>
  <c r="H534" s="1"/>
  <c r="D562"/>
  <c r="D534" s="1"/>
  <c r="D547"/>
  <c r="H553"/>
  <c r="D553"/>
  <c r="H581"/>
  <c r="H546" s="1"/>
  <c r="D581"/>
  <c r="D546" s="1"/>
  <c r="H596"/>
  <c r="D596"/>
  <c r="H595"/>
  <c r="D595"/>
  <c r="E590"/>
  <c r="E527" s="1"/>
  <c r="F590"/>
  <c r="F527" s="1"/>
  <c r="G590"/>
  <c r="G527" s="1"/>
  <c r="H590"/>
  <c r="H527" s="1"/>
  <c r="D590"/>
  <c r="D527" s="1"/>
  <c r="I534" l="1"/>
  <c r="K527"/>
  <c r="J527"/>
  <c r="F519"/>
  <c r="I562"/>
  <c r="D519"/>
  <c r="E519"/>
  <c r="J562"/>
  <c r="G534"/>
  <c r="H519"/>
  <c r="I519" s="1"/>
  <c r="I527"/>
  <c r="D589"/>
  <c r="H592"/>
  <c r="I592" s="1"/>
  <c r="D592"/>
  <c r="D529" s="1"/>
  <c r="I599"/>
  <c r="I590"/>
  <c r="K597"/>
  <c r="J597"/>
  <c r="I597"/>
  <c r="K569"/>
  <c r="J569"/>
  <c r="I569"/>
  <c r="K203"/>
  <c r="J203"/>
  <c r="H202"/>
  <c r="D203"/>
  <c r="D202" s="1"/>
  <c r="K210"/>
  <c r="J210"/>
  <c r="I210"/>
  <c r="H209"/>
  <c r="D209"/>
  <c r="I201"/>
  <c r="I198"/>
  <c r="H194"/>
  <c r="H191"/>
  <c r="D191"/>
  <c r="D194"/>
  <c r="H195"/>
  <c r="D195"/>
  <c r="D175"/>
  <c r="D147"/>
  <c r="K98"/>
  <c r="J98"/>
  <c r="I98"/>
  <c r="H97"/>
  <c r="D97"/>
  <c r="H420"/>
  <c r="D420"/>
  <c r="D79" l="1"/>
  <c r="D64"/>
  <c r="H79"/>
  <c r="K534"/>
  <c r="J534"/>
  <c r="G519"/>
  <c r="I97"/>
  <c r="I194"/>
  <c r="I203"/>
  <c r="H529"/>
  <c r="H589"/>
  <c r="K590"/>
  <c r="J590"/>
  <c r="I209"/>
  <c r="I202"/>
  <c r="I191"/>
  <c r="D188"/>
  <c r="I195"/>
  <c r="H188"/>
  <c r="H337"/>
  <c r="E337"/>
  <c r="F337"/>
  <c r="G337"/>
  <c r="D337"/>
  <c r="K344"/>
  <c r="J344"/>
  <c r="I344"/>
  <c r="H281"/>
  <c r="G281"/>
  <c r="F281"/>
  <c r="E281"/>
  <c r="D281"/>
  <c r="D329"/>
  <c r="H329"/>
  <c r="H294"/>
  <c r="H301"/>
  <c r="H308"/>
  <c r="D308"/>
  <c r="D301"/>
  <c r="D294"/>
  <c r="K330"/>
  <c r="J330"/>
  <c r="I330"/>
  <c r="K309"/>
  <c r="J309"/>
  <c r="I309"/>
  <c r="K302"/>
  <c r="J302"/>
  <c r="I302"/>
  <c r="K295"/>
  <c r="J295"/>
  <c r="I295"/>
  <c r="J323"/>
  <c r="I323"/>
  <c r="H322"/>
  <c r="D322"/>
  <c r="D241"/>
  <c r="D234" s="1"/>
  <c r="D252"/>
  <c r="H64" l="1"/>
  <c r="I79"/>
  <c r="I529"/>
  <c r="K519"/>
  <c r="J519"/>
  <c r="I188"/>
  <c r="I301"/>
  <c r="I294"/>
  <c r="I308"/>
  <c r="I322"/>
  <c r="E283" l="1"/>
  <c r="D283"/>
  <c r="D219" s="1"/>
  <c r="H166" l="1"/>
  <c r="H75" s="1"/>
  <c r="H67" s="1"/>
  <c r="I571" l="1"/>
  <c r="G536"/>
  <c r="H536"/>
  <c r="H567"/>
  <c r="H564"/>
  <c r="D564"/>
  <c r="D536" s="1"/>
  <c r="D521" s="1"/>
  <c r="D567"/>
  <c r="D539" s="1"/>
  <c r="H547"/>
  <c r="H568"/>
  <c r="D568"/>
  <c r="H521" l="1"/>
  <c r="D561"/>
  <c r="D76"/>
  <c r="D54"/>
  <c r="H76"/>
  <c r="H54"/>
  <c r="H561"/>
  <c r="I536"/>
  <c r="I564"/>
  <c r="H343"/>
  <c r="D343"/>
  <c r="K274"/>
  <c r="H273"/>
  <c r="H413"/>
  <c r="H406"/>
  <c r="K400"/>
  <c r="H399"/>
  <c r="I54" l="1"/>
  <c r="I76"/>
  <c r="I521"/>
  <c r="H392"/>
  <c r="K372"/>
  <c r="J372"/>
  <c r="I372"/>
  <c r="H243" l="1"/>
  <c r="H236" s="1"/>
  <c r="H221" s="1"/>
  <c r="H385"/>
  <c r="H336"/>
  <c r="I329"/>
  <c r="H315"/>
  <c r="H582"/>
  <c r="D336" l="1"/>
  <c r="D455"/>
  <c r="H462"/>
  <c r="D462"/>
  <c r="D490"/>
  <c r="H497"/>
  <c r="D497"/>
  <c r="H510"/>
  <c r="H504" s="1"/>
  <c r="D510"/>
  <c r="H511"/>
  <c r="D511"/>
  <c r="H539"/>
  <c r="H533" s="1"/>
  <c r="D533"/>
  <c r="H554"/>
  <c r="D554"/>
  <c r="D582"/>
  <c r="D575" l="1"/>
  <c r="D504"/>
  <c r="D489"/>
  <c r="D483" s="1"/>
  <c r="H489"/>
  <c r="H483" s="1"/>
  <c r="H540"/>
  <c r="H575"/>
  <c r="D540"/>
  <c r="H490"/>
  <c r="H532"/>
  <c r="D532"/>
  <c r="D524" s="1"/>
  <c r="H526" l="1"/>
  <c r="H524"/>
  <c r="H518" s="1"/>
  <c r="D518"/>
  <c r="D526"/>
  <c r="I182"/>
  <c r="K182"/>
  <c r="H181"/>
  <c r="D181"/>
  <c r="H174"/>
  <c r="D174"/>
  <c r="H14" l="1"/>
  <c r="I518"/>
  <c r="I181"/>
  <c r="I174"/>
  <c r="J175"/>
  <c r="J182"/>
  <c r="I175"/>
  <c r="K175"/>
  <c r="I567"/>
  <c r="D166"/>
  <c r="D133"/>
  <c r="D119"/>
  <c r="E105"/>
  <c r="E70" s="1"/>
  <c r="E62" s="1"/>
  <c r="F105"/>
  <c r="F70" s="1"/>
  <c r="F62" s="1"/>
  <c r="G105"/>
  <c r="G70" s="1"/>
  <c r="G62" s="1"/>
  <c r="H105"/>
  <c r="H70" s="1"/>
  <c r="H62" s="1"/>
  <c r="D105"/>
  <c r="J84"/>
  <c r="H83"/>
  <c r="D83"/>
  <c r="I602"/>
  <c r="I596"/>
  <c r="I588"/>
  <c r="I582"/>
  <c r="I574"/>
  <c r="I568"/>
  <c r="I560"/>
  <c r="I554"/>
  <c r="I517"/>
  <c r="I511"/>
  <c r="I503"/>
  <c r="I497"/>
  <c r="K477"/>
  <c r="J477"/>
  <c r="I477"/>
  <c r="H476"/>
  <c r="D476"/>
  <c r="K456"/>
  <c r="J456"/>
  <c r="I456"/>
  <c r="H455"/>
  <c r="K449"/>
  <c r="J449"/>
  <c r="I449"/>
  <c r="H448"/>
  <c r="D448"/>
  <c r="K470"/>
  <c r="J470"/>
  <c r="I470"/>
  <c r="H469"/>
  <c r="D469"/>
  <c r="K442"/>
  <c r="J442"/>
  <c r="I442"/>
  <c r="H441"/>
  <c r="D441"/>
  <c r="I173"/>
  <c r="H167"/>
  <c r="D167"/>
  <c r="K154"/>
  <c r="J154"/>
  <c r="I154"/>
  <c r="H153"/>
  <c r="D153"/>
  <c r="K140"/>
  <c r="J140"/>
  <c r="I140"/>
  <c r="H139"/>
  <c r="D139"/>
  <c r="J112"/>
  <c r="I112"/>
  <c r="H111"/>
  <c r="D111"/>
  <c r="K126"/>
  <c r="J126"/>
  <c r="I126"/>
  <c r="H125"/>
  <c r="D125"/>
  <c r="K91"/>
  <c r="J91"/>
  <c r="I91"/>
  <c r="H90"/>
  <c r="D90"/>
  <c r="K365"/>
  <c r="K358"/>
  <c r="K351"/>
  <c r="J365"/>
  <c r="J358"/>
  <c r="J351"/>
  <c r="I365"/>
  <c r="I358"/>
  <c r="I351"/>
  <c r="I337"/>
  <c r="H364"/>
  <c r="D364"/>
  <c r="H357"/>
  <c r="D357"/>
  <c r="H350"/>
  <c r="D350"/>
  <c r="I547"/>
  <c r="I595"/>
  <c r="I510"/>
  <c r="I496"/>
  <c r="I575"/>
  <c r="I561"/>
  <c r="K414"/>
  <c r="J414"/>
  <c r="K407"/>
  <c r="K393"/>
  <c r="J407"/>
  <c r="J400"/>
  <c r="J393"/>
  <c r="K386"/>
  <c r="J386"/>
  <c r="J379"/>
  <c r="K316"/>
  <c r="J316"/>
  <c r="J288"/>
  <c r="J274"/>
  <c r="J269"/>
  <c r="J262"/>
  <c r="K253"/>
  <c r="K246"/>
  <c r="J253"/>
  <c r="J246"/>
  <c r="I414"/>
  <c r="I411"/>
  <c r="I407"/>
  <c r="I404"/>
  <c r="I400"/>
  <c r="I397"/>
  <c r="I393"/>
  <c r="I390"/>
  <c r="I386"/>
  <c r="I379"/>
  <c r="I316"/>
  <c r="I288"/>
  <c r="I274"/>
  <c r="I269"/>
  <c r="I264"/>
  <c r="I262"/>
  <c r="I257"/>
  <c r="I246"/>
  <c r="D385"/>
  <c r="I385" s="1"/>
  <c r="H378"/>
  <c r="H287"/>
  <c r="H280"/>
  <c r="G241"/>
  <c r="H241"/>
  <c r="H234" s="1"/>
  <c r="H219" s="1"/>
  <c r="G239"/>
  <c r="G232" s="1"/>
  <c r="G217" s="1"/>
  <c r="H266"/>
  <c r="H259"/>
  <c r="I253"/>
  <c r="H245"/>
  <c r="D273"/>
  <c r="I273" s="1"/>
  <c r="D70" l="1"/>
  <c r="D62" s="1"/>
  <c r="D75"/>
  <c r="D67" s="1"/>
  <c r="D15" s="1"/>
  <c r="I105"/>
  <c r="I435"/>
  <c r="H427"/>
  <c r="I111"/>
  <c r="I133"/>
  <c r="H104"/>
  <c r="K84"/>
  <c r="D104"/>
  <c r="I147"/>
  <c r="J105"/>
  <c r="H12"/>
  <c r="H15"/>
  <c r="I463"/>
  <c r="I553"/>
  <c r="I166"/>
  <c r="I119"/>
  <c r="I84"/>
  <c r="I581"/>
  <c r="I83"/>
  <c r="I476"/>
  <c r="I469"/>
  <c r="I455"/>
  <c r="I448"/>
  <c r="I441"/>
  <c r="I125"/>
  <c r="I139"/>
  <c r="I153"/>
  <c r="I167"/>
  <c r="I357"/>
  <c r="I90"/>
  <c r="I350"/>
  <c r="I364"/>
  <c r="I343"/>
  <c r="H239"/>
  <c r="H252"/>
  <c r="G225"/>
  <c r="G34" s="1"/>
  <c r="H227"/>
  <c r="H36" s="1"/>
  <c r="G234"/>
  <c r="E241"/>
  <c r="E234" s="1"/>
  <c r="E219" s="1"/>
  <c r="I589"/>
  <c r="G219" l="1"/>
  <c r="G12" s="1"/>
  <c r="G10"/>
  <c r="E12"/>
  <c r="I104"/>
  <c r="H61"/>
  <c r="H69"/>
  <c r="D61"/>
  <c r="D69"/>
  <c r="H232"/>
  <c r="H238"/>
  <c r="I504"/>
  <c r="J234"/>
  <c r="J241"/>
  <c r="E227"/>
  <c r="H229"/>
  <c r="H38" s="1"/>
  <c r="G227"/>
  <c r="H20"/>
  <c r="G18"/>
  <c r="H217" l="1"/>
  <c r="H10" s="1"/>
  <c r="J219"/>
  <c r="H231"/>
  <c r="E36"/>
  <c r="E20" s="1"/>
  <c r="H225"/>
  <c r="H34" s="1"/>
  <c r="H18" s="1"/>
  <c r="J227"/>
  <c r="G36"/>
  <c r="I75"/>
  <c r="H22"/>
  <c r="I70"/>
  <c r="I420"/>
  <c r="D413"/>
  <c r="I413" s="1"/>
  <c r="D406"/>
  <c r="I406" s="1"/>
  <c r="D399"/>
  <c r="I399" s="1"/>
  <c r="D392"/>
  <c r="I392" s="1"/>
  <c r="D378"/>
  <c r="I378" s="1"/>
  <c r="D371"/>
  <c r="H371"/>
  <c r="K337"/>
  <c r="J337"/>
  <c r="I336"/>
  <c r="D280"/>
  <c r="D315"/>
  <c r="I315" s="1"/>
  <c r="D287"/>
  <c r="I287" s="1"/>
  <c r="E239"/>
  <c r="J239" s="1"/>
  <c r="F239"/>
  <c r="K239" s="1"/>
  <c r="D243"/>
  <c r="D239"/>
  <c r="D266"/>
  <c r="I266" s="1"/>
  <c r="D259"/>
  <c r="I259" s="1"/>
  <c r="I252"/>
  <c r="D245"/>
  <c r="I245" s="1"/>
  <c r="H216" l="1"/>
  <c r="J36"/>
  <c r="H224"/>
  <c r="I69"/>
  <c r="I64"/>
  <c r="H17"/>
  <c r="K281"/>
  <c r="J281"/>
  <c r="I371"/>
  <c r="H33"/>
  <c r="I67"/>
  <c r="H47"/>
  <c r="I241"/>
  <c r="F232"/>
  <c r="F217" s="1"/>
  <c r="I280"/>
  <c r="I281"/>
  <c r="D232"/>
  <c r="D217" s="1"/>
  <c r="I239"/>
  <c r="D236"/>
  <c r="I243"/>
  <c r="E232"/>
  <c r="E217" s="1"/>
  <c r="I62"/>
  <c r="J12"/>
  <c r="G20"/>
  <c r="J20" s="1"/>
  <c r="D238"/>
  <c r="I238" s="1"/>
  <c r="J28"/>
  <c r="K463"/>
  <c r="J463"/>
  <c r="K435"/>
  <c r="J435"/>
  <c r="K147"/>
  <c r="J147"/>
  <c r="K133"/>
  <c r="J133"/>
  <c r="K119"/>
  <c r="J119"/>
  <c r="H434"/>
  <c r="D434"/>
  <c r="H160"/>
  <c r="D160"/>
  <c r="H146"/>
  <c r="D146"/>
  <c r="H132"/>
  <c r="D132"/>
  <c r="H118"/>
  <c r="D118"/>
  <c r="D221" l="1"/>
  <c r="D14" s="1"/>
  <c r="D12"/>
  <c r="L12"/>
  <c r="D10"/>
  <c r="D225"/>
  <c r="D34" s="1"/>
  <c r="K232"/>
  <c r="J232"/>
  <c r="E10"/>
  <c r="I490"/>
  <c r="I532"/>
  <c r="I146"/>
  <c r="I539"/>
  <c r="I61"/>
  <c r="I434"/>
  <c r="D427"/>
  <c r="I427" s="1"/>
  <c r="I428"/>
  <c r="I483"/>
  <c r="I489"/>
  <c r="I462"/>
  <c r="D47"/>
  <c r="I47" s="1"/>
  <c r="I540"/>
  <c r="I546"/>
  <c r="D40"/>
  <c r="E225"/>
  <c r="D229"/>
  <c r="D38" s="1"/>
  <c r="I236"/>
  <c r="D231"/>
  <c r="I231" s="1"/>
  <c r="I232"/>
  <c r="D227"/>
  <c r="D36" s="1"/>
  <c r="D20" s="1"/>
  <c r="I234"/>
  <c r="I118"/>
  <c r="I132"/>
  <c r="I160"/>
  <c r="F225"/>
  <c r="I31"/>
  <c r="J428"/>
  <c r="J70"/>
  <c r="J62"/>
  <c r="K70"/>
  <c r="K428"/>
  <c r="K62"/>
  <c r="F10" l="1"/>
  <c r="K225"/>
  <c r="F34"/>
  <c r="J225"/>
  <c r="E34"/>
  <c r="I217"/>
  <c r="I26"/>
  <c r="D216"/>
  <c r="I216" s="1"/>
  <c r="I53"/>
  <c r="I533"/>
  <c r="I524"/>
  <c r="H40"/>
  <c r="I40" s="1"/>
  <c r="I46"/>
  <c r="I526"/>
  <c r="I227"/>
  <c r="J217"/>
  <c r="K217"/>
  <c r="I219"/>
  <c r="I225"/>
  <c r="D224"/>
  <c r="I224" s="1"/>
  <c r="I229"/>
  <c r="I221"/>
  <c r="H25"/>
  <c r="L15" l="1"/>
  <c r="I15"/>
  <c r="D25"/>
  <c r="I25" s="1"/>
  <c r="H9"/>
  <c r="I30"/>
  <c r="K26"/>
  <c r="D22"/>
  <c r="I22" s="1"/>
  <c r="I38"/>
  <c r="D18"/>
  <c r="I34"/>
  <c r="D33"/>
  <c r="I33" s="1"/>
  <c r="I12"/>
  <c r="I28"/>
  <c r="I20"/>
  <c r="I36"/>
  <c r="F18"/>
  <c r="K34"/>
  <c r="L10"/>
  <c r="J26"/>
  <c r="E18"/>
  <c r="J34"/>
  <c r="I10"/>
  <c r="I14" l="1"/>
  <c r="L14"/>
  <c r="K10"/>
  <c r="D9"/>
  <c r="I9" s="1"/>
  <c r="J10"/>
  <c r="J18"/>
  <c r="K18"/>
  <c r="D17"/>
  <c r="I17" s="1"/>
  <c r="I18"/>
</calcChain>
</file>

<file path=xl/sharedStrings.xml><?xml version="1.0" encoding="utf-8"?>
<sst xmlns="http://schemas.openxmlformats.org/spreadsheetml/2006/main" count="2069" uniqueCount="122">
  <si>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</si>
  <si>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</si>
  <si>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</si>
  <si>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</si>
  <si>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</si>
  <si>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</si>
  <si>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</si>
  <si>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</si>
  <si>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</si>
  <si>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</si>
  <si>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</si>
  <si>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</si>
  <si>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</si>
  <si>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</si>
  <si>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</si>
  <si>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</si>
  <si>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</si>
  <si>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</si>
  <si>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</si>
  <si>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</si>
  <si>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</si>
  <si>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</si>
  <si>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министерство строительства и ЖКХ области</t>
  </si>
  <si>
    <t>Федеральное агентство воздушного транспорта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</si>
  <si>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</si>
  <si>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</si>
  <si>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</si>
  <si>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</si>
  <si>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</si>
  <si>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</si>
  <si>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</si>
  <si>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</si>
  <si>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</si>
  <si>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</si>
  <si>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</si>
  <si>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</si>
  <si>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</si>
  <si>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</si>
  <si>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</si>
  <si>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</si>
  <si>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</si>
  <si>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</si>
  <si>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</si>
  <si>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</si>
  <si>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</si>
  <si>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</si>
  <si>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Мероприятие 4.2 "Проектирование и оснащение регионального навигационного центра Саратовской области"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</si>
  <si>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</si>
  <si>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</si>
  <si>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</si>
  <si>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</si>
  <si>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</si>
  <si>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Мероприятие 5.3 "Перевод коммунальной техники на газомоторное топливо"</t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</si>
  <si>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</si>
  <si>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</si>
  <si>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</si>
  <si>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</si>
  <si>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</si>
  <si>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</si>
  <si>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</si>
  <si>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</si>
  <si>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</si>
  <si>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</si>
  <si>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</si>
  <si>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</si>
  <si>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 xml:space="preserve">Региональный проект 2.1 в целях выполнения задач федерального проекта «Дорожная сеть»
</t>
  </si>
  <si>
    <t>Подпрограмма 2"Развитие и обеспечение сохранности сети автомобильных дорог Саратовской области"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</si>
  <si>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</si>
  <si>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</si>
  <si>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(гр. 8 (фактическое исполнение)/ гр. 4)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</si>
  <si>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</si>
  <si>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</si>
  <si>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</si>
  <si>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</si>
  <si>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</si>
  <si>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постановлд\ений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</si>
  <si>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</si>
  <si>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</si>
  <si>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3.2.1 "Приобретение за счет средств областного бюджета автоматизированных комплексов фото-видеофиксации нарушений Правил дорожного движения"</t>
  </si>
  <si>
    <t>Контрольное событие 3.2.2 "Услуги аренды за счет средств областного бюджета введенного в эксплуатацию оборудования фото-видеофиксации нарушений Правил дорожного движения"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</si>
  <si>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</si>
  <si>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4.2.1 "Создание и оснащение коммуникационным оборудованием регионального навигационно-информационного центра Саратовской области"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</si>
  <si>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</si>
  <si>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</si>
  <si>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5.3.1 "Приобретение коммунальной техники, работающей на газомоторном топливе"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</si>
  <si>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</si>
  <si>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</si>
  <si>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</si>
  <si>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</si>
  <si>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</si>
  <si>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</si>
  <si>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</si>
  <si>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</si>
  <si>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</si>
  <si>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комитет по реализации инвестиционных проектов в строительстве области</t>
  </si>
  <si>
    <t>произведенных за 1 квартал 2020 года за счет соответствующих источников финансового обеспечения</t>
  </si>
  <si>
    <t>Контрольное событие 2.1.1.  Реконструкция автомобильной дороги «Самара-Пугачев-Энгельс-Волгоград» на участке км 392+500 - км 394+700 в Энгельсском районе Саратовской области. Устройство остановочных пунктов общественного пассажирского транспорта</t>
  </si>
  <si>
    <t>Контрольное событие 2.1.2.  Реконструкция автомобильной дороги «Ершов-Орлов Гай» на участке моста через реку Таловка на км 29+999 в Ершовском районе Саратовской области</t>
  </si>
  <si>
    <t>Контрольное событие 2.1.3.   Реконструкция автомобильной дороги «Перелюб - Натальин Яр – Тараховка» на участке моста через овраг Широкий на км 26+114 в Перелюбском районе Саратовской области</t>
  </si>
  <si>
    <t>Контрольное событие 2.1.4.    Строительство мостового перехода через р.Большой Иргиз на участке км 25+000-25+580 автомобильной дороги «Горный-Берёзово» в Пугачёвском районе Саратовской области</t>
  </si>
  <si>
    <t>Контрольное событие 2.1.5.    Строительство путепровода через ж.д. «Саратов-Сенная» на км 13+410 автомобильной дороги «Саратов-Дубки-Новая Липовка» в Саратовском районе Саратовской области</t>
  </si>
  <si>
    <t>Контрольное событие 2.1.9.   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</si>
  <si>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Контрольное событие 2.1.10.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</si>
  <si>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</si>
  <si>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</si>
  <si>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</si>
  <si>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</si>
  <si>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>Мероприятие 2.16 «Обеспечение капитального ремонта и ремонта автомобильных дорог общего пользования местного значения за счет средств областного дорожного фонда»</t>
  </si>
  <si>
    <t>Мероприятие 2.17 «Содержание уникальных мостовых сооружений на автомобильных дорогах общего пользования местного значения, находящихся в границах городских поселений области, за счет средств областного дорожного фонда»</t>
  </si>
  <si>
    <t xml:space="preserve">Мероприятие 2.18 «Капитальный ремонт и ремонт аварийных 
и предаварийных искусственных сооружений 
на автомобильных дорогах общего пользования местного значения за счет средств областного дорожного фонда»
</t>
  </si>
  <si>
    <t xml:space="preserve">Мероприятие 2.19 «Приведение 
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фонда»
</t>
  </si>
  <si>
    <t>Мероприятие 2.20 «Строительство, реконструкция, капитальный ремонт и ремонт уникальных дорожных искусственных сооружений»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</si>
  <si>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</si>
  <si>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</si>
  <si>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</si>
  <si>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
</t>
  </si>
  <si>
    <t>Контрольное событие 1.2.2  "Приобретение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области"</t>
  </si>
  <si>
    <t>Мероприятие  1.11  "Строительство (развитие) аэропортового комплекса «Балаково»"</t>
  </si>
  <si>
    <t>Контрольное событие 1.11.1  "Строительство объектов служебно-технической территории аэропорта Балаково"</t>
  </si>
  <si>
    <t>Мероприятие  1.12  "Развитие инфраструктуры внутреннего водного транспорта"</t>
  </si>
  <si>
    <t>Контрольное событие 1.12.1  "Проведение работ по русловой съемке на участке акватории Волгоградского водохранилища"</t>
  </si>
  <si>
    <t>министерство транспорта и дорожного хозяйства области;
Федеральное агентство воздушного транспорта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</si>
</sst>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3" fillId="5" borderId="1" xfId="0" applyNumberFormat="1" applyFont="1" applyFill="1" applyBorder="1" applyAlignment="1">
      <alignment vertical="top" wrapText="1"/>
    </xf>
    <xf numFmtId="164" fontId="2" fillId="5" borderId="1" xfId="0" applyNumberFormat="1" applyFont="1" applyFill="1" applyBorder="1" applyAlignment="1">
      <alignment vertical="top" wrapText="1"/>
    </xf>
    <xf numFmtId="164" fontId="3" fillId="5" borderId="4" xfId="0" applyNumberFormat="1" applyFont="1" applyFill="1" applyBorder="1" applyAlignment="1">
      <alignment vertical="top" wrapText="1"/>
    </xf>
    <xf numFmtId="164" fontId="11" fillId="0" borderId="4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10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166" fontId="12" fillId="0" borderId="0" xfId="0" applyNumberFormat="1" applyFont="1"/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left" vertical="top" wrapText="1"/>
    </xf>
    <xf numFmtId="164" fontId="2" fillId="6" borderId="3" xfId="0" applyNumberFormat="1" applyFont="1" applyFill="1" applyBorder="1" applyAlignment="1">
      <alignment horizontal="left" vertical="top" wrapText="1"/>
    </xf>
    <xf numFmtId="164" fontId="2" fillId="6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4" fillId="5" borderId="5" xfId="0" applyNumberFormat="1" applyFont="1" applyFill="1" applyBorder="1" applyAlignment="1">
      <alignment horizontal="left" vertical="top" wrapText="1"/>
    </xf>
    <xf numFmtId="164" fontId="4" fillId="5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2"/>
  <sheetViews>
    <sheetView tabSelected="1" topLeftCell="A6" zoomScaleNormal="100" workbookViewId="0">
      <pane ySplit="2580" topLeftCell="A511" activePane="bottomLeft"/>
      <selection activeCell="I7" sqref="I1:I1048576"/>
      <selection pane="bottomLeft" activeCell="D564" sqref="D564:E564"/>
    </sheetView>
  </sheetViews>
  <sheetFormatPr defaultRowHeight="15"/>
  <cols>
    <col min="1" max="1" width="29.42578125" customWidth="1"/>
    <col min="2" max="2" width="20" customWidth="1"/>
    <col min="3" max="3" width="23.5703125" customWidth="1"/>
    <col min="4" max="4" width="15.140625" customWidth="1"/>
    <col min="5" max="5" width="14.28515625" customWidth="1"/>
    <col min="6" max="6" width="14.140625" customWidth="1"/>
    <col min="7" max="7" width="12.5703125" customWidth="1"/>
    <col min="8" max="8" width="13.7109375" customWidth="1"/>
    <col min="9" max="9" width="13.5703125" customWidth="1"/>
    <col min="10" max="10" width="14.7109375" customWidth="1"/>
    <col min="11" max="11" width="14.42578125" customWidth="1"/>
    <col min="12" max="12" width="14" customWidth="1"/>
  </cols>
  <sheetData>
    <row r="1" spans="1:15" ht="39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1"/>
      <c r="O1" s="1"/>
    </row>
    <row r="2" spans="1:15" ht="15" customHeight="1">
      <c r="A2" s="77" t="s">
        <v>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5">
      <c r="A3" s="77" t="s">
        <v>92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5">
      <c r="A4" s="77" t="s">
        <v>93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5">
      <c r="A5" s="77" t="s">
        <v>95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5" ht="54" customHeight="1">
      <c r="A6" s="76" t="s">
        <v>8</v>
      </c>
      <c r="B6" s="76" t="s">
        <v>54</v>
      </c>
      <c r="C6" s="76" t="s">
        <v>0</v>
      </c>
      <c r="D6" s="76" t="s">
        <v>55</v>
      </c>
      <c r="E6" s="76" t="s">
        <v>1</v>
      </c>
      <c r="F6" s="76" t="s">
        <v>2</v>
      </c>
      <c r="G6" s="76" t="s">
        <v>3</v>
      </c>
      <c r="H6" s="76" t="s">
        <v>4</v>
      </c>
      <c r="I6" s="76" t="s">
        <v>5</v>
      </c>
      <c r="J6" s="76"/>
      <c r="K6" s="76"/>
    </row>
    <row r="7" spans="1:15" ht="60">
      <c r="A7" s="76"/>
      <c r="B7" s="76"/>
      <c r="C7" s="76"/>
      <c r="D7" s="76"/>
      <c r="E7" s="76"/>
      <c r="F7" s="76"/>
      <c r="G7" s="76"/>
      <c r="H7" s="76"/>
      <c r="I7" s="25" t="s">
        <v>69</v>
      </c>
      <c r="J7" s="13" t="s">
        <v>6</v>
      </c>
      <c r="K7" s="13" t="s">
        <v>7</v>
      </c>
    </row>
    <row r="8" spans="1:15" s="32" customForma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9"/>
    </row>
    <row r="9" spans="1:15" ht="15" customHeight="1">
      <c r="A9" s="51" t="s">
        <v>9</v>
      </c>
      <c r="B9" s="45" t="s">
        <v>10</v>
      </c>
      <c r="C9" s="14" t="s">
        <v>11</v>
      </c>
      <c r="D9" s="2">
        <f>SUM(D10:D15)</f>
        <v>17447393.399999999</v>
      </c>
      <c r="E9" s="6" t="s">
        <v>12</v>
      </c>
      <c r="F9" s="6" t="s">
        <v>12</v>
      </c>
      <c r="G9" s="6" t="s">
        <v>12</v>
      </c>
      <c r="H9" s="2">
        <f>SUM(H10:H15)</f>
        <v>934980.34500000009</v>
      </c>
      <c r="I9" s="10">
        <f>H9/D9</f>
        <v>5.3588540337492482E-2</v>
      </c>
      <c r="J9" s="6" t="s">
        <v>12</v>
      </c>
      <c r="K9" s="6" t="s">
        <v>12</v>
      </c>
      <c r="L9" s="40"/>
    </row>
    <row r="10" spans="1:15">
      <c r="A10" s="52"/>
      <c r="B10" s="46"/>
      <c r="C10" s="15" t="s">
        <v>13</v>
      </c>
      <c r="D10" s="3">
        <f>SUM(D62,D217,D428,D484,D519)</f>
        <v>10666248.799999999</v>
      </c>
      <c r="E10" s="3">
        <f>SUM(E62,E217,E428,E484,E519)</f>
        <v>10665928.799999999</v>
      </c>
      <c r="F10" s="3">
        <f>SUM(F62,F217,F428,F484,F519)</f>
        <v>10110612.719000002</v>
      </c>
      <c r="G10" s="3">
        <f>SUM(G62,G217,G428,G484,G519)</f>
        <v>1360742.3359999999</v>
      </c>
      <c r="H10" s="3">
        <f>SUM(H62,H217,H428,H484,H519)</f>
        <v>728107.34500000009</v>
      </c>
      <c r="I10" s="9">
        <f>H10/D10</f>
        <v>6.8262737786502797E-2</v>
      </c>
      <c r="J10" s="9">
        <f>G10/E10</f>
        <v>0.12757841923715074</v>
      </c>
      <c r="K10" s="9">
        <f>G10/F10</f>
        <v>0.13458554627880012</v>
      </c>
      <c r="L10" s="41">
        <f>H10/E10</f>
        <v>6.826478581030844E-2</v>
      </c>
    </row>
    <row r="11" spans="1:15" ht="15" customHeight="1">
      <c r="A11" s="52"/>
      <c r="B11" s="46"/>
      <c r="C11" s="15" t="s">
        <v>14</v>
      </c>
      <c r="D11" s="3"/>
      <c r="E11" s="3"/>
      <c r="F11" s="3"/>
      <c r="G11" s="3"/>
      <c r="H11" s="3"/>
      <c r="I11" s="4"/>
      <c r="J11" s="4"/>
      <c r="K11" s="5"/>
      <c r="L11" s="40"/>
    </row>
    <row r="12" spans="1:15">
      <c r="A12" s="52"/>
      <c r="B12" s="46"/>
      <c r="C12" s="15" t="s">
        <v>15</v>
      </c>
      <c r="D12" s="3">
        <f>SUM(D64,D219,D430,D486,D521)</f>
        <v>4958123</v>
      </c>
      <c r="E12" s="3">
        <f>SUM(E64,E219,E430,E486,E521)</f>
        <v>1874000</v>
      </c>
      <c r="F12" s="3"/>
      <c r="G12" s="3">
        <f>SUM(G64,G219,G430,G486,G521)</f>
        <v>0</v>
      </c>
      <c r="H12" s="3">
        <f>SUM(H64,H219,H430,H486,H521)</f>
        <v>0</v>
      </c>
      <c r="I12" s="9">
        <f>H12/D12</f>
        <v>0</v>
      </c>
      <c r="J12" s="9">
        <f>G12/E12</f>
        <v>0</v>
      </c>
      <c r="K12" s="9"/>
      <c r="L12" s="41">
        <f>H12/E12</f>
        <v>0</v>
      </c>
    </row>
    <row r="13" spans="1:15" ht="15" customHeight="1">
      <c r="A13" s="52"/>
      <c r="B13" s="46"/>
      <c r="C13" s="15" t="s">
        <v>16</v>
      </c>
      <c r="D13" s="3"/>
      <c r="E13" s="3"/>
      <c r="F13" s="3"/>
      <c r="G13" s="3"/>
      <c r="H13" s="3"/>
      <c r="I13" s="9"/>
      <c r="J13" s="4"/>
      <c r="K13" s="5"/>
      <c r="L13" s="40"/>
    </row>
    <row r="14" spans="1:15">
      <c r="A14" s="52"/>
      <c r="B14" s="46"/>
      <c r="C14" s="15" t="s">
        <v>17</v>
      </c>
      <c r="D14" s="3">
        <f>SUM(D66,D221,D432,D488,D523)</f>
        <v>24507.599999999999</v>
      </c>
      <c r="E14" s="7" t="s">
        <v>12</v>
      </c>
      <c r="F14" s="7" t="s">
        <v>12</v>
      </c>
      <c r="G14" s="7" t="s">
        <v>12</v>
      </c>
      <c r="H14" s="3">
        <f>SUM(H66,H221,H432,H488,H523)</f>
        <v>0</v>
      </c>
      <c r="I14" s="9">
        <f t="shared" ref="I14:I15" si="0">H14/D14</f>
        <v>0</v>
      </c>
      <c r="J14" s="7" t="s">
        <v>12</v>
      </c>
      <c r="K14" s="7" t="s">
        <v>12</v>
      </c>
      <c r="L14" s="41">
        <f>H14/D14</f>
        <v>0</v>
      </c>
    </row>
    <row r="15" spans="1:15">
      <c r="A15" s="52"/>
      <c r="B15" s="47"/>
      <c r="C15" s="15" t="s">
        <v>18</v>
      </c>
      <c r="D15" s="3">
        <f>SUM(D67,D222,D433,D489,D524)</f>
        <v>1798514</v>
      </c>
      <c r="E15" s="7" t="s">
        <v>12</v>
      </c>
      <c r="F15" s="7" t="s">
        <v>12</v>
      </c>
      <c r="G15" s="7" t="s">
        <v>12</v>
      </c>
      <c r="H15" s="3">
        <f>SUM(H67,H222,H433,H489,H524)</f>
        <v>206873</v>
      </c>
      <c r="I15" s="9">
        <f t="shared" si="0"/>
        <v>0.11502440347976163</v>
      </c>
      <c r="J15" s="7" t="s">
        <v>12</v>
      </c>
      <c r="K15" s="7" t="s">
        <v>12</v>
      </c>
      <c r="L15" s="41">
        <f>H15/D15</f>
        <v>0.11502440347976163</v>
      </c>
    </row>
    <row r="16" spans="1:15" s="1" customFormat="1">
      <c r="A16" s="52"/>
      <c r="B16" s="78" t="s">
        <v>57</v>
      </c>
      <c r="C16" s="79"/>
      <c r="D16" s="79"/>
      <c r="E16" s="79"/>
      <c r="F16" s="79"/>
      <c r="G16" s="79"/>
      <c r="H16" s="79"/>
      <c r="I16" s="79"/>
      <c r="J16" s="79"/>
      <c r="K16" s="79"/>
      <c r="L16" s="41"/>
    </row>
    <row r="17" spans="1:12" s="1" customFormat="1">
      <c r="A17" s="52"/>
      <c r="B17" s="53"/>
      <c r="C17" s="20" t="s">
        <v>11</v>
      </c>
      <c r="D17" s="24">
        <f>SUM(D18:D23)</f>
        <v>6222149.2000000002</v>
      </c>
      <c r="E17" s="6" t="s">
        <v>12</v>
      </c>
      <c r="F17" s="6" t="s">
        <v>12</v>
      </c>
      <c r="G17" s="6" t="s">
        <v>12</v>
      </c>
      <c r="H17" s="24">
        <f t="shared" ref="H17" si="1">SUM(H18:H23)</f>
        <v>118338.056</v>
      </c>
      <c r="I17" s="10">
        <f>H17/D17</f>
        <v>1.9018839342521712E-2</v>
      </c>
      <c r="J17" s="6" t="s">
        <v>12</v>
      </c>
      <c r="K17" s="6" t="s">
        <v>12</v>
      </c>
      <c r="L17" s="40"/>
    </row>
    <row r="18" spans="1:12" s="1" customFormat="1">
      <c r="A18" s="52"/>
      <c r="B18" s="54"/>
      <c r="C18" s="21" t="s">
        <v>13</v>
      </c>
      <c r="D18" s="26">
        <f>SUM(D34)</f>
        <v>4447949.2</v>
      </c>
      <c r="E18" s="26">
        <f t="shared" ref="E18:H18" si="2">SUM(E34)</f>
        <v>4447949.2</v>
      </c>
      <c r="F18" s="26">
        <f t="shared" si="2"/>
        <v>4315131.2</v>
      </c>
      <c r="G18" s="26">
        <f t="shared" si="2"/>
        <v>0</v>
      </c>
      <c r="H18" s="26">
        <f t="shared" si="2"/>
        <v>118338.056</v>
      </c>
      <c r="I18" s="9">
        <f>H18/D18</f>
        <v>2.6605082629990468E-2</v>
      </c>
      <c r="J18" s="4">
        <f>G18/E18</f>
        <v>0</v>
      </c>
      <c r="K18" s="4">
        <f>G18/F18</f>
        <v>0</v>
      </c>
    </row>
    <row r="19" spans="1:12" s="1" customFormat="1" ht="24">
      <c r="A19" s="52"/>
      <c r="B19" s="54"/>
      <c r="C19" s="21" t="s">
        <v>14</v>
      </c>
      <c r="D19" s="17"/>
      <c r="E19" s="18"/>
      <c r="F19" s="18"/>
      <c r="G19" s="2"/>
      <c r="H19" s="16"/>
      <c r="I19" s="4"/>
      <c r="J19" s="5"/>
      <c r="K19" s="5"/>
    </row>
    <row r="20" spans="1:12" s="1" customFormat="1">
      <c r="A20" s="52"/>
      <c r="B20" s="54"/>
      <c r="C20" s="21" t="s">
        <v>15</v>
      </c>
      <c r="D20" s="26">
        <f>SUM(D36)</f>
        <v>1774000</v>
      </c>
      <c r="E20" s="26">
        <f t="shared" ref="D20:G22" si="3">SUM(E36)</f>
        <v>1774000</v>
      </c>
      <c r="F20" s="19"/>
      <c r="G20" s="26">
        <f t="shared" si="3"/>
        <v>0</v>
      </c>
      <c r="H20" s="26">
        <f t="shared" ref="H20" si="4">SUM(H36)</f>
        <v>0</v>
      </c>
      <c r="I20" s="9">
        <f>H20/D20</f>
        <v>0</v>
      </c>
      <c r="J20" s="4">
        <f>G20/E20</f>
        <v>0</v>
      </c>
      <c r="K20" s="5"/>
    </row>
    <row r="21" spans="1:12" s="1" customFormat="1" ht="36">
      <c r="A21" s="52"/>
      <c r="B21" s="54"/>
      <c r="C21" s="21" t="s">
        <v>16</v>
      </c>
      <c r="D21" s="17"/>
      <c r="E21" s="2"/>
      <c r="F21" s="2"/>
      <c r="G21" s="2"/>
      <c r="H21" s="16"/>
      <c r="I21" s="9"/>
      <c r="J21" s="5"/>
      <c r="K21" s="5"/>
    </row>
    <row r="22" spans="1:12" s="1" customFormat="1">
      <c r="A22" s="52"/>
      <c r="B22" s="54"/>
      <c r="C22" s="21" t="s">
        <v>17</v>
      </c>
      <c r="D22" s="26">
        <f t="shared" si="3"/>
        <v>200</v>
      </c>
      <c r="E22" s="6" t="s">
        <v>12</v>
      </c>
      <c r="F22" s="6" t="s">
        <v>12</v>
      </c>
      <c r="G22" s="6" t="s">
        <v>12</v>
      </c>
      <c r="H22" s="26">
        <f t="shared" ref="H22" si="5">SUM(H38)</f>
        <v>0</v>
      </c>
      <c r="I22" s="9">
        <f>H22/D22</f>
        <v>0</v>
      </c>
      <c r="J22" s="6" t="s">
        <v>12</v>
      </c>
      <c r="K22" s="6" t="s">
        <v>12</v>
      </c>
    </row>
    <row r="23" spans="1:12" s="1" customFormat="1">
      <c r="A23" s="52"/>
      <c r="B23" s="55"/>
      <c r="C23" s="21" t="s">
        <v>18</v>
      </c>
      <c r="D23" s="17"/>
      <c r="E23" s="6" t="s">
        <v>12</v>
      </c>
      <c r="F23" s="6" t="s">
        <v>12</v>
      </c>
      <c r="G23" s="6" t="s">
        <v>12</v>
      </c>
      <c r="H23" s="16"/>
      <c r="I23" s="9"/>
      <c r="J23" s="6" t="s">
        <v>12</v>
      </c>
      <c r="K23" s="6" t="s">
        <v>12</v>
      </c>
    </row>
    <row r="24" spans="1:12">
      <c r="A24" s="52"/>
      <c r="B24" s="61" t="s">
        <v>19</v>
      </c>
      <c r="C24" s="62"/>
      <c r="D24" s="62"/>
      <c r="E24" s="62"/>
      <c r="F24" s="62"/>
      <c r="G24" s="62"/>
      <c r="H24" s="63"/>
      <c r="I24" s="63"/>
      <c r="J24" s="64"/>
      <c r="K24" s="5"/>
    </row>
    <row r="25" spans="1:12" ht="15" customHeight="1">
      <c r="A25" s="52"/>
      <c r="B25" s="45" t="s">
        <v>20</v>
      </c>
      <c r="C25" s="14" t="s">
        <v>11</v>
      </c>
      <c r="D25" s="2">
        <f>SUM(D26:D31)</f>
        <v>14270329.399999999</v>
      </c>
      <c r="E25" s="6" t="s">
        <v>12</v>
      </c>
      <c r="F25" s="6" t="s">
        <v>12</v>
      </c>
      <c r="G25" s="6" t="s">
        <v>12</v>
      </c>
      <c r="H25" s="2">
        <f>SUM(H26:H31)</f>
        <v>800707.34500000009</v>
      </c>
      <c r="I25" s="10">
        <f>H25/D25</f>
        <v>5.6109941302406111E-2</v>
      </c>
      <c r="J25" s="6" t="s">
        <v>12</v>
      </c>
      <c r="K25" s="6" t="s">
        <v>12</v>
      </c>
    </row>
    <row r="26" spans="1:12">
      <c r="A26" s="52"/>
      <c r="B26" s="46"/>
      <c r="C26" s="15" t="s">
        <v>13</v>
      </c>
      <c r="D26" s="3">
        <f>SUM(D70,D217,D428,D484,D527)</f>
        <v>10657448.799999999</v>
      </c>
      <c r="E26" s="3">
        <f t="shared" ref="E26:H26" si="6">SUM(E70,E217,E428,E484,E527)</f>
        <v>10657128.799999999</v>
      </c>
      <c r="F26" s="3">
        <f t="shared" si="6"/>
        <v>10088654.219000002</v>
      </c>
      <c r="G26" s="3">
        <f t="shared" si="6"/>
        <v>1360742.3359999999</v>
      </c>
      <c r="H26" s="3">
        <f t="shared" si="6"/>
        <v>728107.34500000009</v>
      </c>
      <c r="I26" s="9">
        <f>H26/D26</f>
        <v>6.8319103254805238E-2</v>
      </c>
      <c r="J26" s="29">
        <f>G26/E26</f>
        <v>0.12768376563113323</v>
      </c>
      <c r="K26" s="29">
        <f>G26/F26</f>
        <v>0.13487847897862418</v>
      </c>
    </row>
    <row r="27" spans="1:12" ht="15" customHeight="1">
      <c r="A27" s="52"/>
      <c r="B27" s="46"/>
      <c r="C27" s="15" t="s">
        <v>14</v>
      </c>
      <c r="D27" s="3"/>
      <c r="E27" s="3"/>
      <c r="F27" s="3"/>
      <c r="G27" s="3"/>
      <c r="H27" s="3"/>
      <c r="I27" s="4"/>
      <c r="J27" s="4"/>
      <c r="K27" s="5"/>
    </row>
    <row r="28" spans="1:12">
      <c r="A28" s="52"/>
      <c r="B28" s="46"/>
      <c r="C28" s="15" t="s">
        <v>15</v>
      </c>
      <c r="D28" s="3">
        <f t="shared" ref="D28:G31" si="7">SUM(D72,D219,D430,D486,D529)</f>
        <v>1886923</v>
      </c>
      <c r="E28" s="3">
        <f t="shared" si="7"/>
        <v>1874000</v>
      </c>
      <c r="F28" s="3">
        <f t="shared" si="7"/>
        <v>0</v>
      </c>
      <c r="G28" s="3">
        <f t="shared" si="7"/>
        <v>0</v>
      </c>
      <c r="H28" s="3">
        <f>SUM(H72,H219,H430)</f>
        <v>0</v>
      </c>
      <c r="I28" s="9">
        <f>H28/D28</f>
        <v>0</v>
      </c>
      <c r="J28" s="9">
        <f>G28/E28</f>
        <v>0</v>
      </c>
      <c r="K28" s="9"/>
    </row>
    <row r="29" spans="1:12" ht="15" customHeight="1">
      <c r="A29" s="52"/>
      <c r="B29" s="46"/>
      <c r="C29" s="15" t="s">
        <v>16</v>
      </c>
      <c r="D29" s="3"/>
      <c r="E29" s="3"/>
      <c r="F29" s="3"/>
      <c r="G29" s="3"/>
      <c r="H29" s="3"/>
      <c r="I29" s="9"/>
      <c r="J29" s="4"/>
      <c r="K29" s="5"/>
    </row>
    <row r="30" spans="1:12">
      <c r="A30" s="52"/>
      <c r="B30" s="46"/>
      <c r="C30" s="15" t="s">
        <v>17</v>
      </c>
      <c r="D30" s="3">
        <f t="shared" si="7"/>
        <v>24507.599999999999</v>
      </c>
      <c r="E30" s="6" t="s">
        <v>12</v>
      </c>
      <c r="F30" s="6" t="s">
        <v>12</v>
      </c>
      <c r="G30" s="6" t="s">
        <v>12</v>
      </c>
      <c r="H30" s="3">
        <f>SUM(H74,H221,H432)</f>
        <v>0</v>
      </c>
      <c r="I30" s="9">
        <f t="shared" ref="I30:I31" si="8">H30/D30</f>
        <v>0</v>
      </c>
      <c r="J30" s="7" t="s">
        <v>12</v>
      </c>
      <c r="K30" s="7" t="s">
        <v>12</v>
      </c>
    </row>
    <row r="31" spans="1:12">
      <c r="A31" s="52"/>
      <c r="B31" s="47"/>
      <c r="C31" s="15" t="s">
        <v>18</v>
      </c>
      <c r="D31" s="3">
        <f t="shared" si="7"/>
        <v>1701450</v>
      </c>
      <c r="E31" s="6" t="s">
        <v>12</v>
      </c>
      <c r="F31" s="6" t="s">
        <v>12</v>
      </c>
      <c r="G31" s="6" t="s">
        <v>12</v>
      </c>
      <c r="H31" s="3">
        <f>SUM(H75,H222,H433)</f>
        <v>72600</v>
      </c>
      <c r="I31" s="9">
        <f t="shared" si="8"/>
        <v>4.2669487789826321E-2</v>
      </c>
      <c r="J31" s="7" t="s">
        <v>12</v>
      </c>
      <c r="K31" s="7" t="s">
        <v>12</v>
      </c>
    </row>
    <row r="32" spans="1:12" s="1" customFormat="1">
      <c r="A32" s="52"/>
      <c r="B32" s="56" t="s">
        <v>57</v>
      </c>
      <c r="C32" s="56"/>
      <c r="D32" s="56"/>
      <c r="E32" s="56"/>
      <c r="F32" s="56"/>
      <c r="G32" s="56"/>
      <c r="H32" s="56"/>
      <c r="I32" s="56"/>
      <c r="J32" s="56"/>
      <c r="K32" s="56"/>
    </row>
    <row r="33" spans="1:11" s="1" customFormat="1">
      <c r="A33" s="52"/>
      <c r="B33" s="74"/>
      <c r="C33" s="22" t="s">
        <v>11</v>
      </c>
      <c r="D33" s="23">
        <f>SUM(D34:D39)</f>
        <v>6222149.2000000002</v>
      </c>
      <c r="E33" s="6" t="s">
        <v>12</v>
      </c>
      <c r="F33" s="6" t="s">
        <v>12</v>
      </c>
      <c r="G33" s="6" t="s">
        <v>12</v>
      </c>
      <c r="H33" s="23">
        <f t="shared" ref="H33" si="9">SUM(H34:H39)</f>
        <v>118338.056</v>
      </c>
      <c r="I33" s="10">
        <f>H33/D33</f>
        <v>1.9018839342521712E-2</v>
      </c>
      <c r="J33" s="6" t="s">
        <v>12</v>
      </c>
      <c r="K33" s="6" t="s">
        <v>12</v>
      </c>
    </row>
    <row r="34" spans="1:11" s="1" customFormat="1">
      <c r="A34" s="52"/>
      <c r="B34" s="74"/>
      <c r="C34" s="21" t="s">
        <v>13</v>
      </c>
      <c r="D34" s="26">
        <f>SUM(D225)</f>
        <v>4447949.2</v>
      </c>
      <c r="E34" s="26">
        <f>SUM(E225)</f>
        <v>4447949.2</v>
      </c>
      <c r="F34" s="26">
        <f>SUM(F225)</f>
        <v>4315131.2</v>
      </c>
      <c r="G34" s="26">
        <f>SUM(G225)</f>
        <v>0</v>
      </c>
      <c r="H34" s="26">
        <f>SUM(H225)</f>
        <v>118338.056</v>
      </c>
      <c r="I34" s="9">
        <f>H34/D34</f>
        <v>2.6605082629990468E-2</v>
      </c>
      <c r="J34" s="4">
        <f>G34/E34</f>
        <v>0</v>
      </c>
      <c r="K34" s="4">
        <f>G34/F34</f>
        <v>0</v>
      </c>
    </row>
    <row r="35" spans="1:11" s="1" customFormat="1" ht="24">
      <c r="A35" s="52"/>
      <c r="B35" s="74"/>
      <c r="C35" s="21" t="s">
        <v>14</v>
      </c>
      <c r="D35" s="17"/>
      <c r="E35" s="18"/>
      <c r="F35" s="18"/>
      <c r="G35" s="2"/>
      <c r="H35" s="3"/>
      <c r="I35" s="4"/>
      <c r="J35" s="5"/>
      <c r="K35" s="5"/>
    </row>
    <row r="36" spans="1:11" s="1" customFormat="1">
      <c r="A36" s="52"/>
      <c r="B36" s="74"/>
      <c r="C36" s="21" t="s">
        <v>15</v>
      </c>
      <c r="D36" s="26">
        <f>SUM(D227)</f>
        <v>1774000</v>
      </c>
      <c r="E36" s="26">
        <f>SUM(E227)</f>
        <v>1774000</v>
      </c>
      <c r="F36" s="28"/>
      <c r="G36" s="26">
        <f>SUM(G227)</f>
        <v>0</v>
      </c>
      <c r="H36" s="26">
        <f>SUM(H227)</f>
        <v>0</v>
      </c>
      <c r="I36" s="9">
        <f>H36/D36</f>
        <v>0</v>
      </c>
      <c r="J36" s="4">
        <f>G36/E36</f>
        <v>0</v>
      </c>
      <c r="K36" s="4"/>
    </row>
    <row r="37" spans="1:11" s="1" customFormat="1" ht="36">
      <c r="A37" s="52"/>
      <c r="B37" s="74"/>
      <c r="C37" s="21" t="s">
        <v>16</v>
      </c>
      <c r="D37" s="17"/>
      <c r="E37" s="2"/>
      <c r="F37" s="2"/>
      <c r="G37" s="2"/>
      <c r="H37" s="3"/>
      <c r="I37" s="9"/>
      <c r="J37" s="5"/>
      <c r="K37" s="5"/>
    </row>
    <row r="38" spans="1:11" s="1" customFormat="1">
      <c r="A38" s="52"/>
      <c r="B38" s="74"/>
      <c r="C38" s="21" t="s">
        <v>17</v>
      </c>
      <c r="D38" s="26">
        <f>SUM(D229)</f>
        <v>200</v>
      </c>
      <c r="E38" s="6" t="s">
        <v>12</v>
      </c>
      <c r="F38" s="6" t="s">
        <v>12</v>
      </c>
      <c r="G38" s="6" t="s">
        <v>12</v>
      </c>
      <c r="H38" s="26">
        <f>SUM(H229)</f>
        <v>0</v>
      </c>
      <c r="I38" s="9">
        <f t="shared" ref="I38" si="10">H38/D38</f>
        <v>0</v>
      </c>
      <c r="J38" s="7" t="s">
        <v>12</v>
      </c>
      <c r="K38" s="7" t="s">
        <v>12</v>
      </c>
    </row>
    <row r="39" spans="1:11" s="1" customFormat="1">
      <c r="A39" s="52"/>
      <c r="B39" s="75"/>
      <c r="C39" s="21" t="s">
        <v>18</v>
      </c>
      <c r="D39" s="17"/>
      <c r="E39" s="6" t="s">
        <v>12</v>
      </c>
      <c r="F39" s="6" t="s">
        <v>12</v>
      </c>
      <c r="G39" s="6" t="s">
        <v>12</v>
      </c>
      <c r="H39" s="3"/>
      <c r="I39" s="9"/>
      <c r="J39" s="7" t="s">
        <v>12</v>
      </c>
      <c r="K39" s="7" t="s">
        <v>12</v>
      </c>
    </row>
    <row r="40" spans="1:11" ht="15" customHeight="1">
      <c r="A40" s="52"/>
      <c r="B40" s="45" t="s">
        <v>21</v>
      </c>
      <c r="C40" s="14" t="s">
        <v>11</v>
      </c>
      <c r="D40" s="2">
        <f>SUM(D41:D46)</f>
        <v>177032</v>
      </c>
      <c r="E40" s="6" t="s">
        <v>12</v>
      </c>
      <c r="F40" s="6" t="s">
        <v>12</v>
      </c>
      <c r="G40" s="6" t="s">
        <v>12</v>
      </c>
      <c r="H40" s="2">
        <f>SUM(H41:H46)</f>
        <v>69723</v>
      </c>
      <c r="I40" s="10">
        <f>H40/D40</f>
        <v>0.39384405079307694</v>
      </c>
      <c r="J40" s="6" t="s">
        <v>12</v>
      </c>
      <c r="K40" s="6" t="s">
        <v>12</v>
      </c>
    </row>
    <row r="41" spans="1:11">
      <c r="A41" s="52"/>
      <c r="B41" s="46"/>
      <c r="C41" s="15" t="s">
        <v>13</v>
      </c>
      <c r="D41" s="3">
        <f>SUM(D534)</f>
        <v>8800</v>
      </c>
      <c r="E41" s="3">
        <f t="shared" ref="E41:H41" si="11">SUM(E534)</f>
        <v>8800</v>
      </c>
      <c r="F41" s="3">
        <f t="shared" si="11"/>
        <v>21958.5</v>
      </c>
      <c r="G41" s="3">
        <f t="shared" si="11"/>
        <v>0</v>
      </c>
      <c r="H41" s="3">
        <f t="shared" si="11"/>
        <v>0</v>
      </c>
      <c r="I41" s="9">
        <f>H41/D41</f>
        <v>0</v>
      </c>
      <c r="J41" s="4">
        <f>G41/E41</f>
        <v>0</v>
      </c>
      <c r="K41" s="4">
        <f>G41/F41</f>
        <v>0</v>
      </c>
    </row>
    <row r="42" spans="1:11" ht="15" customHeight="1">
      <c r="A42" s="52"/>
      <c r="B42" s="46"/>
      <c r="C42" s="15" t="s">
        <v>14</v>
      </c>
      <c r="D42" s="3"/>
      <c r="E42" s="3"/>
      <c r="F42" s="3"/>
      <c r="G42" s="3"/>
      <c r="H42" s="3"/>
      <c r="I42" s="4"/>
      <c r="J42" s="4"/>
      <c r="K42" s="5"/>
    </row>
    <row r="43" spans="1:11">
      <c r="A43" s="52"/>
      <c r="B43" s="46"/>
      <c r="C43" s="15" t="s">
        <v>15</v>
      </c>
      <c r="D43" s="3">
        <f t="shared" ref="D43:H43" si="12">SUM(D536)</f>
        <v>71200</v>
      </c>
      <c r="E43" s="6" t="s">
        <v>12</v>
      </c>
      <c r="F43" s="6" t="s">
        <v>12</v>
      </c>
      <c r="G43" s="6" t="s">
        <v>12</v>
      </c>
      <c r="H43" s="3">
        <f t="shared" si="12"/>
        <v>0</v>
      </c>
      <c r="I43" s="9">
        <f t="shared" ref="I43" si="13">H43/D43</f>
        <v>0</v>
      </c>
      <c r="J43" s="6" t="s">
        <v>12</v>
      </c>
      <c r="K43" s="6" t="s">
        <v>12</v>
      </c>
    </row>
    <row r="44" spans="1:11" ht="15" customHeight="1">
      <c r="A44" s="52"/>
      <c r="B44" s="46"/>
      <c r="C44" s="15" t="s">
        <v>16</v>
      </c>
      <c r="D44" s="3"/>
      <c r="E44" s="3"/>
      <c r="F44" s="3"/>
      <c r="G44" s="3"/>
      <c r="H44" s="3"/>
      <c r="I44" s="9"/>
      <c r="J44" s="4"/>
      <c r="K44" s="5"/>
    </row>
    <row r="45" spans="1:11">
      <c r="A45" s="52"/>
      <c r="B45" s="46"/>
      <c r="C45" s="15" t="s">
        <v>17</v>
      </c>
      <c r="D45" s="3"/>
      <c r="E45" s="6" t="s">
        <v>12</v>
      </c>
      <c r="F45" s="6" t="s">
        <v>12</v>
      </c>
      <c r="G45" s="6" t="s">
        <v>12</v>
      </c>
      <c r="H45" s="3"/>
      <c r="I45" s="9"/>
      <c r="J45" s="6" t="s">
        <v>12</v>
      </c>
      <c r="K45" s="6" t="s">
        <v>12</v>
      </c>
    </row>
    <row r="46" spans="1:11">
      <c r="A46" s="52"/>
      <c r="B46" s="47"/>
      <c r="C46" s="15" t="s">
        <v>18</v>
      </c>
      <c r="D46" s="3">
        <f t="shared" ref="D46:H46" si="14">SUM(D539)</f>
        <v>97032</v>
      </c>
      <c r="E46" s="6" t="s">
        <v>12</v>
      </c>
      <c r="F46" s="6" t="s">
        <v>12</v>
      </c>
      <c r="G46" s="6" t="s">
        <v>12</v>
      </c>
      <c r="H46" s="3">
        <f t="shared" si="14"/>
        <v>69723</v>
      </c>
      <c r="I46" s="9">
        <f t="shared" ref="I46" si="15">H46/D46</f>
        <v>0.71855676477862973</v>
      </c>
      <c r="J46" s="7" t="s">
        <v>12</v>
      </c>
      <c r="K46" s="7" t="s">
        <v>12</v>
      </c>
    </row>
    <row r="47" spans="1:11" ht="15" customHeight="1">
      <c r="A47" s="52"/>
      <c r="B47" s="45" t="s">
        <v>22</v>
      </c>
      <c r="C47" s="14" t="s">
        <v>11</v>
      </c>
      <c r="D47" s="2">
        <f>SUM(D48:D53)</f>
        <v>32</v>
      </c>
      <c r="E47" s="6" t="s">
        <v>12</v>
      </c>
      <c r="F47" s="6" t="s">
        <v>12</v>
      </c>
      <c r="G47" s="6" t="s">
        <v>12</v>
      </c>
      <c r="H47" s="2">
        <f>SUM(H48:H53)</f>
        <v>0</v>
      </c>
      <c r="I47" s="10">
        <f>H47/D47</f>
        <v>0</v>
      </c>
      <c r="J47" s="6" t="s">
        <v>12</v>
      </c>
      <c r="K47" s="6" t="s">
        <v>12</v>
      </c>
    </row>
    <row r="48" spans="1:11">
      <c r="A48" s="52"/>
      <c r="B48" s="46"/>
      <c r="C48" s="15" t="s">
        <v>13</v>
      </c>
      <c r="D48" s="3"/>
      <c r="E48" s="3"/>
      <c r="F48" s="3"/>
      <c r="G48" s="3"/>
      <c r="H48" s="3"/>
      <c r="I48" s="29"/>
      <c r="J48" s="9"/>
      <c r="K48" s="9"/>
    </row>
    <row r="49" spans="1:12" ht="15" customHeight="1">
      <c r="A49" s="52"/>
      <c r="B49" s="46"/>
      <c r="C49" s="15" t="s">
        <v>14</v>
      </c>
      <c r="D49" s="3"/>
      <c r="E49" s="3"/>
      <c r="F49" s="3"/>
      <c r="G49" s="3"/>
      <c r="H49" s="3"/>
      <c r="I49" s="4"/>
      <c r="J49" s="4"/>
      <c r="K49" s="5"/>
    </row>
    <row r="50" spans="1:12">
      <c r="A50" s="52"/>
      <c r="B50" s="46"/>
      <c r="C50" s="15" t="s">
        <v>15</v>
      </c>
      <c r="D50" s="3"/>
      <c r="E50" s="3"/>
      <c r="F50" s="3"/>
      <c r="G50" s="3"/>
      <c r="H50" s="3"/>
      <c r="I50" s="9"/>
      <c r="J50" s="4"/>
      <c r="K50" s="5"/>
    </row>
    <row r="51" spans="1:12" ht="15" customHeight="1">
      <c r="A51" s="52"/>
      <c r="B51" s="46"/>
      <c r="C51" s="15" t="s">
        <v>16</v>
      </c>
      <c r="D51" s="3"/>
      <c r="E51" s="3"/>
      <c r="F51" s="3"/>
      <c r="G51" s="3"/>
      <c r="H51" s="3"/>
      <c r="I51" s="9"/>
      <c r="J51" s="4"/>
      <c r="K51" s="5"/>
    </row>
    <row r="52" spans="1:12">
      <c r="A52" s="52"/>
      <c r="B52" s="46"/>
      <c r="C52" s="15" t="s">
        <v>17</v>
      </c>
      <c r="D52" s="3"/>
      <c r="E52" s="6" t="s">
        <v>12</v>
      </c>
      <c r="F52" s="6" t="s">
        <v>12</v>
      </c>
      <c r="G52" s="6" t="s">
        <v>12</v>
      </c>
      <c r="H52" s="3"/>
      <c r="I52" s="9"/>
      <c r="J52" s="6" t="s">
        <v>12</v>
      </c>
      <c r="K52" s="6" t="s">
        <v>12</v>
      </c>
    </row>
    <row r="53" spans="1:12">
      <c r="A53" s="52"/>
      <c r="B53" s="47"/>
      <c r="C53" s="15" t="s">
        <v>18</v>
      </c>
      <c r="D53" s="3">
        <f t="shared" ref="D53:H53" si="16">SUM(D546)</f>
        <v>32</v>
      </c>
      <c r="E53" s="6" t="s">
        <v>12</v>
      </c>
      <c r="F53" s="6" t="s">
        <v>12</v>
      </c>
      <c r="G53" s="6" t="s">
        <v>12</v>
      </c>
      <c r="H53" s="3">
        <f t="shared" si="16"/>
        <v>0</v>
      </c>
      <c r="I53" s="9">
        <f t="shared" ref="I53" si="17">H53/D53</f>
        <v>0</v>
      </c>
      <c r="J53" s="7" t="s">
        <v>12</v>
      </c>
      <c r="K53" s="7" t="s">
        <v>12</v>
      </c>
    </row>
    <row r="54" spans="1:12" s="1" customFormat="1" ht="36" customHeight="1">
      <c r="A54" s="52"/>
      <c r="B54" s="45" t="s">
        <v>23</v>
      </c>
      <c r="C54" s="14" t="s">
        <v>11</v>
      </c>
      <c r="D54" s="2">
        <f>SUM(D55:D60)</f>
        <v>3000000</v>
      </c>
      <c r="E54" s="6" t="s">
        <v>12</v>
      </c>
      <c r="F54" s="6" t="s">
        <v>12</v>
      </c>
      <c r="G54" s="6" t="s">
        <v>12</v>
      </c>
      <c r="H54" s="2">
        <f>SUM(H55:H60)</f>
        <v>0</v>
      </c>
      <c r="I54" s="10">
        <f>H54/D54</f>
        <v>0</v>
      </c>
      <c r="J54" s="6" t="s">
        <v>12</v>
      </c>
      <c r="K54" s="6" t="s">
        <v>12</v>
      </c>
    </row>
    <row r="55" spans="1:12" s="1" customFormat="1">
      <c r="A55" s="52"/>
      <c r="B55" s="46"/>
      <c r="C55" s="15" t="s">
        <v>13</v>
      </c>
      <c r="D55" s="3"/>
      <c r="E55" s="3"/>
      <c r="F55" s="3"/>
      <c r="G55" s="3"/>
      <c r="H55" s="3"/>
      <c r="I55" s="9"/>
      <c r="J55" s="9"/>
      <c r="K55" s="9"/>
    </row>
    <row r="56" spans="1:12" s="1" customFormat="1" ht="24">
      <c r="A56" s="52"/>
      <c r="B56" s="46"/>
      <c r="C56" s="15" t="s">
        <v>14</v>
      </c>
      <c r="D56" s="3"/>
      <c r="E56" s="3"/>
      <c r="F56" s="3"/>
      <c r="G56" s="3"/>
      <c r="H56" s="3"/>
      <c r="I56" s="4"/>
      <c r="J56" s="4"/>
      <c r="K56" s="5"/>
    </row>
    <row r="57" spans="1:12" s="1" customFormat="1">
      <c r="A57" s="52"/>
      <c r="B57" s="46"/>
      <c r="C57" s="15" t="s">
        <v>15</v>
      </c>
      <c r="D57" s="3">
        <f t="shared" ref="D57:H57" si="18">SUM(D79)</f>
        <v>3000000</v>
      </c>
      <c r="E57" s="7" t="s">
        <v>12</v>
      </c>
      <c r="F57" s="7" t="s">
        <v>12</v>
      </c>
      <c r="G57" s="7" t="s">
        <v>12</v>
      </c>
      <c r="H57" s="3">
        <f t="shared" si="18"/>
        <v>0</v>
      </c>
      <c r="I57" s="9">
        <f>H57/D57</f>
        <v>0</v>
      </c>
      <c r="J57" s="7" t="s">
        <v>12</v>
      </c>
      <c r="K57" s="7" t="s">
        <v>12</v>
      </c>
    </row>
    <row r="58" spans="1:12" s="1" customFormat="1" ht="36">
      <c r="A58" s="52"/>
      <c r="B58" s="46"/>
      <c r="C58" s="15" t="s">
        <v>16</v>
      </c>
      <c r="D58" s="3"/>
      <c r="E58" s="3"/>
      <c r="F58" s="3"/>
      <c r="G58" s="3"/>
      <c r="H58" s="3"/>
      <c r="I58" s="9"/>
      <c r="J58" s="4"/>
      <c r="K58" s="5"/>
    </row>
    <row r="59" spans="1:12" s="1" customFormat="1">
      <c r="A59" s="52"/>
      <c r="B59" s="46"/>
      <c r="C59" s="15" t="s">
        <v>17</v>
      </c>
      <c r="D59" s="3"/>
      <c r="E59" s="7" t="s">
        <v>12</v>
      </c>
      <c r="F59" s="7" t="s">
        <v>12</v>
      </c>
      <c r="G59" s="7" t="s">
        <v>12</v>
      </c>
      <c r="H59" s="3"/>
      <c r="I59" s="9"/>
      <c r="J59" s="7" t="s">
        <v>12</v>
      </c>
      <c r="K59" s="7" t="s">
        <v>12</v>
      </c>
    </row>
    <row r="60" spans="1:12" s="1" customFormat="1">
      <c r="A60" s="65"/>
      <c r="B60" s="47"/>
      <c r="C60" s="15" t="s">
        <v>18</v>
      </c>
      <c r="D60" s="3"/>
      <c r="E60" s="7" t="s">
        <v>12</v>
      </c>
      <c r="F60" s="7" t="s">
        <v>12</v>
      </c>
      <c r="G60" s="7" t="s">
        <v>12</v>
      </c>
      <c r="H60" s="3"/>
      <c r="I60" s="9"/>
      <c r="J60" s="7" t="s">
        <v>12</v>
      </c>
      <c r="K60" s="7" t="s">
        <v>12</v>
      </c>
    </row>
    <row r="61" spans="1:12" ht="15" customHeight="1">
      <c r="A61" s="51" t="s">
        <v>24</v>
      </c>
      <c r="B61" s="45" t="s">
        <v>121</v>
      </c>
      <c r="C61" s="14" t="s">
        <v>11</v>
      </c>
      <c r="D61" s="2">
        <f>SUM(D62:D67)</f>
        <v>4937770</v>
      </c>
      <c r="E61" s="6" t="s">
        <v>12</v>
      </c>
      <c r="F61" s="6" t="s">
        <v>12</v>
      </c>
      <c r="G61" s="6" t="s">
        <v>12</v>
      </c>
      <c r="H61" s="2">
        <f t="shared" ref="H61" si="19">SUM(H62:H67)</f>
        <v>137312.09999999998</v>
      </c>
      <c r="I61" s="10">
        <f>H61/D61</f>
        <v>2.7808524900916808E-2</v>
      </c>
      <c r="J61" s="6" t="s">
        <v>12</v>
      </c>
      <c r="K61" s="6" t="s">
        <v>12</v>
      </c>
    </row>
    <row r="62" spans="1:12">
      <c r="A62" s="52"/>
      <c r="B62" s="46"/>
      <c r="C62" s="15" t="s">
        <v>13</v>
      </c>
      <c r="D62" s="3">
        <f>SUM(D70,D77)</f>
        <v>276770</v>
      </c>
      <c r="E62" s="3">
        <f t="shared" ref="E62:H62" si="20">SUM(E70,E77)</f>
        <v>276450</v>
      </c>
      <c r="F62" s="3">
        <f t="shared" si="20"/>
        <v>249007.89999999997</v>
      </c>
      <c r="G62" s="3">
        <f t="shared" si="20"/>
        <v>64712.099999999991</v>
      </c>
      <c r="H62" s="3">
        <f t="shared" si="20"/>
        <v>64712.099999999991</v>
      </c>
      <c r="I62" s="9">
        <f>H62/D62</f>
        <v>0.23381182931676117</v>
      </c>
      <c r="J62" s="9">
        <f>G62/E62</f>
        <v>0.23408247422680409</v>
      </c>
      <c r="K62" s="9">
        <f>G62/F62</f>
        <v>0.2598797066277817</v>
      </c>
      <c r="L62" s="34"/>
    </row>
    <row r="63" spans="1:12" ht="15" customHeight="1">
      <c r="A63" s="52"/>
      <c r="B63" s="46"/>
      <c r="C63" s="15" t="s">
        <v>14</v>
      </c>
      <c r="D63" s="3"/>
      <c r="E63" s="3"/>
      <c r="F63" s="3"/>
      <c r="G63" s="3"/>
      <c r="H63" s="3"/>
      <c r="I63" s="4"/>
      <c r="J63" s="4"/>
      <c r="K63" s="5"/>
      <c r="L63" s="32"/>
    </row>
    <row r="64" spans="1:12">
      <c r="A64" s="52"/>
      <c r="B64" s="46"/>
      <c r="C64" s="15" t="s">
        <v>15</v>
      </c>
      <c r="D64" s="3">
        <f>SUM(D72,D79)</f>
        <v>3000000</v>
      </c>
      <c r="E64" s="6" t="s">
        <v>12</v>
      </c>
      <c r="F64" s="6" t="s">
        <v>12</v>
      </c>
      <c r="G64" s="6" t="s">
        <v>12</v>
      </c>
      <c r="H64" s="3">
        <f>SUM(H72,H79)</f>
        <v>0</v>
      </c>
      <c r="I64" s="9">
        <f>H64/D64</f>
        <v>0</v>
      </c>
      <c r="J64" s="7" t="s">
        <v>12</v>
      </c>
      <c r="K64" s="7" t="s">
        <v>12</v>
      </c>
      <c r="L64" s="33"/>
    </row>
    <row r="65" spans="1:12" ht="15" customHeight="1">
      <c r="A65" s="52"/>
      <c r="B65" s="46"/>
      <c r="C65" s="15" t="s">
        <v>16</v>
      </c>
      <c r="D65" s="3"/>
      <c r="E65" s="3"/>
      <c r="F65" s="3"/>
      <c r="G65" s="3"/>
      <c r="H65" s="3"/>
      <c r="I65" s="9"/>
      <c r="J65" s="4"/>
      <c r="K65" s="5"/>
      <c r="L65" s="32"/>
    </row>
    <row r="66" spans="1:12">
      <c r="A66" s="52"/>
      <c r="B66" s="46"/>
      <c r="C66" s="15" t="s">
        <v>17</v>
      </c>
      <c r="D66" s="3"/>
      <c r="E66" s="6" t="s">
        <v>12</v>
      </c>
      <c r="F66" s="6" t="s">
        <v>12</v>
      </c>
      <c r="G66" s="6" t="s">
        <v>12</v>
      </c>
      <c r="H66" s="3"/>
      <c r="I66" s="9"/>
      <c r="J66" s="7" t="s">
        <v>12</v>
      </c>
      <c r="K66" s="7" t="s">
        <v>12</v>
      </c>
      <c r="L66" s="34"/>
    </row>
    <row r="67" spans="1:12">
      <c r="A67" s="52"/>
      <c r="B67" s="47"/>
      <c r="C67" s="15" t="s">
        <v>18</v>
      </c>
      <c r="D67" s="3">
        <f>SUM(D75,D82)</f>
        <v>1661000</v>
      </c>
      <c r="E67" s="6" t="s">
        <v>12</v>
      </c>
      <c r="F67" s="6" t="s">
        <v>12</v>
      </c>
      <c r="G67" s="6" t="s">
        <v>12</v>
      </c>
      <c r="H67" s="3">
        <f>SUM(H75,H82)</f>
        <v>72600</v>
      </c>
      <c r="I67" s="9">
        <f t="shared" ref="I67" si="21">H67/D67</f>
        <v>4.3708609271523181E-2</v>
      </c>
      <c r="J67" s="7" t="s">
        <v>12</v>
      </c>
      <c r="K67" s="7" t="s">
        <v>12</v>
      </c>
      <c r="L67" s="34"/>
    </row>
    <row r="68" spans="1:12">
      <c r="A68" s="52"/>
      <c r="B68" s="48" t="s">
        <v>19</v>
      </c>
      <c r="C68" s="49"/>
      <c r="D68" s="49"/>
      <c r="E68" s="49"/>
      <c r="F68" s="49"/>
      <c r="G68" s="49"/>
      <c r="H68" s="49"/>
      <c r="I68" s="49"/>
      <c r="J68" s="50"/>
      <c r="K68" s="5"/>
      <c r="L68" s="31"/>
    </row>
    <row r="69" spans="1:12" ht="15" customHeight="1">
      <c r="A69" s="52"/>
      <c r="B69" s="45" t="s">
        <v>20</v>
      </c>
      <c r="C69" s="14" t="s">
        <v>11</v>
      </c>
      <c r="D69" s="2">
        <f>SUM(D70:D75)</f>
        <v>1937770</v>
      </c>
      <c r="E69" s="6" t="s">
        <v>12</v>
      </c>
      <c r="F69" s="6" t="s">
        <v>12</v>
      </c>
      <c r="G69" s="6" t="s">
        <v>12</v>
      </c>
      <c r="H69" s="2">
        <f t="shared" ref="H69" si="22">SUM(H70:H75)</f>
        <v>137312.09999999998</v>
      </c>
      <c r="I69" s="10">
        <f>H69/D69</f>
        <v>7.0860886482915914E-2</v>
      </c>
      <c r="J69" s="6" t="s">
        <v>12</v>
      </c>
      <c r="K69" s="6" t="s">
        <v>12</v>
      </c>
    </row>
    <row r="70" spans="1:12">
      <c r="A70" s="52"/>
      <c r="B70" s="46"/>
      <c r="C70" s="15" t="s">
        <v>13</v>
      </c>
      <c r="D70" s="3">
        <f>SUM(D84,D105,D119,D133,D147,D161,D175,D189,D203)</f>
        <v>276770</v>
      </c>
      <c r="E70" s="3">
        <f t="shared" ref="E70:H70" si="23">SUM(E84,E105,E119,E133,E147,E161,E175,E189,E203)</f>
        <v>276450</v>
      </c>
      <c r="F70" s="3">
        <f t="shared" si="23"/>
        <v>249007.89999999997</v>
      </c>
      <c r="G70" s="3">
        <f t="shared" si="23"/>
        <v>64712.099999999991</v>
      </c>
      <c r="H70" s="3">
        <f t="shared" si="23"/>
        <v>64712.099999999991</v>
      </c>
      <c r="I70" s="9">
        <f>H70/D70</f>
        <v>0.23381182931676117</v>
      </c>
      <c r="J70" s="9">
        <f>G70/E70</f>
        <v>0.23408247422680409</v>
      </c>
      <c r="K70" s="9">
        <f>G70/F70</f>
        <v>0.2598797066277817</v>
      </c>
    </row>
    <row r="71" spans="1:12" ht="15" customHeight="1">
      <c r="A71" s="52"/>
      <c r="B71" s="46"/>
      <c r="C71" s="15" t="s">
        <v>14</v>
      </c>
      <c r="D71" s="3"/>
      <c r="E71" s="3"/>
      <c r="F71" s="3"/>
      <c r="G71" s="3"/>
      <c r="H71" s="3"/>
      <c r="I71" s="4"/>
      <c r="J71" s="4"/>
      <c r="K71" s="5"/>
    </row>
    <row r="72" spans="1:12">
      <c r="A72" s="52"/>
      <c r="B72" s="46"/>
      <c r="C72" s="15" t="s">
        <v>15</v>
      </c>
      <c r="D72" s="3"/>
      <c r="E72" s="11"/>
      <c r="F72" s="11"/>
      <c r="G72" s="11"/>
      <c r="H72" s="3"/>
      <c r="I72" s="9"/>
      <c r="J72" s="4"/>
      <c r="K72" s="5"/>
    </row>
    <row r="73" spans="1:12" ht="15" customHeight="1">
      <c r="A73" s="52"/>
      <c r="B73" s="46"/>
      <c r="C73" s="15" t="s">
        <v>16</v>
      </c>
      <c r="D73" s="3"/>
      <c r="E73" s="3"/>
      <c r="F73" s="3"/>
      <c r="G73" s="3"/>
      <c r="H73" s="3"/>
      <c r="I73" s="9"/>
      <c r="J73" s="4"/>
      <c r="K73" s="5"/>
    </row>
    <row r="74" spans="1:12">
      <c r="A74" s="52"/>
      <c r="B74" s="46"/>
      <c r="C74" s="15" t="s">
        <v>17</v>
      </c>
      <c r="D74" s="3"/>
      <c r="E74" s="6" t="s">
        <v>12</v>
      </c>
      <c r="F74" s="6" t="s">
        <v>12</v>
      </c>
      <c r="G74" s="6" t="s">
        <v>12</v>
      </c>
      <c r="H74" s="3"/>
      <c r="I74" s="9"/>
      <c r="J74" s="7" t="s">
        <v>12</v>
      </c>
      <c r="K74" s="7" t="s">
        <v>12</v>
      </c>
    </row>
    <row r="75" spans="1:12">
      <c r="A75" s="52"/>
      <c r="B75" s="47"/>
      <c r="C75" s="15" t="s">
        <v>18</v>
      </c>
      <c r="D75" s="3">
        <f t="shared" ref="D75" si="24">SUM(D89,D110,D124,D138,D152,D166,D180,D194,D208)</f>
        <v>1661000</v>
      </c>
      <c r="E75" s="6" t="s">
        <v>12</v>
      </c>
      <c r="F75" s="6" t="s">
        <v>12</v>
      </c>
      <c r="G75" s="6" t="s">
        <v>12</v>
      </c>
      <c r="H75" s="3">
        <f t="shared" ref="H75" si="25">SUM(H89,H110,H124,H138,H152,H166,H180,H194,H208)</f>
        <v>72600</v>
      </c>
      <c r="I75" s="9">
        <f t="shared" ref="I75" si="26">H75/D75</f>
        <v>4.3708609271523181E-2</v>
      </c>
      <c r="J75" s="7" t="s">
        <v>12</v>
      </c>
      <c r="K75" s="7" t="s">
        <v>12</v>
      </c>
    </row>
    <row r="76" spans="1:12" s="1" customFormat="1">
      <c r="A76" s="52"/>
      <c r="B76" s="45" t="s">
        <v>23</v>
      </c>
      <c r="C76" s="14" t="s">
        <v>11</v>
      </c>
      <c r="D76" s="2">
        <f>SUM(D77:D82)</f>
        <v>3000000</v>
      </c>
      <c r="E76" s="6" t="s">
        <v>12</v>
      </c>
      <c r="F76" s="6" t="s">
        <v>12</v>
      </c>
      <c r="G76" s="6" t="s">
        <v>12</v>
      </c>
      <c r="H76" s="2">
        <f>SUM(H77:H82)</f>
        <v>0</v>
      </c>
      <c r="I76" s="10">
        <f>H76/D76</f>
        <v>0</v>
      </c>
      <c r="J76" s="6" t="s">
        <v>12</v>
      </c>
      <c r="K76" s="6" t="s">
        <v>12</v>
      </c>
    </row>
    <row r="77" spans="1:12" s="1" customFormat="1">
      <c r="A77" s="52"/>
      <c r="B77" s="46"/>
      <c r="C77" s="15" t="s">
        <v>13</v>
      </c>
      <c r="D77" s="3"/>
      <c r="E77" s="3"/>
      <c r="F77" s="3"/>
      <c r="G77" s="3"/>
      <c r="H77" s="3"/>
      <c r="I77" s="9"/>
      <c r="J77" s="9"/>
      <c r="K77" s="9"/>
    </row>
    <row r="78" spans="1:12" s="1" customFormat="1" ht="24">
      <c r="A78" s="52"/>
      <c r="B78" s="46"/>
      <c r="C78" s="15" t="s">
        <v>14</v>
      </c>
      <c r="D78" s="3"/>
      <c r="E78" s="3"/>
      <c r="F78" s="3"/>
      <c r="G78" s="3"/>
      <c r="H78" s="3"/>
      <c r="I78" s="4"/>
      <c r="J78" s="4"/>
      <c r="K78" s="5"/>
    </row>
    <row r="79" spans="1:12" s="1" customFormat="1">
      <c r="A79" s="52"/>
      <c r="B79" s="46"/>
      <c r="C79" s="15" t="s">
        <v>15</v>
      </c>
      <c r="D79" s="3">
        <f t="shared" ref="D79:H79" si="27">SUM(D191)</f>
        <v>3000000</v>
      </c>
      <c r="E79" s="6" t="s">
        <v>12</v>
      </c>
      <c r="F79" s="6" t="s">
        <v>12</v>
      </c>
      <c r="G79" s="6" t="s">
        <v>12</v>
      </c>
      <c r="H79" s="3">
        <f t="shared" si="27"/>
        <v>0</v>
      </c>
      <c r="I79" s="9">
        <f>H79/D79</f>
        <v>0</v>
      </c>
      <c r="J79" s="6" t="s">
        <v>12</v>
      </c>
      <c r="K79" s="6" t="s">
        <v>12</v>
      </c>
    </row>
    <row r="80" spans="1:12" s="1" customFormat="1" ht="36">
      <c r="A80" s="52"/>
      <c r="B80" s="46"/>
      <c r="C80" s="15" t="s">
        <v>16</v>
      </c>
      <c r="D80" s="3"/>
      <c r="E80" s="3"/>
      <c r="F80" s="3"/>
      <c r="G80" s="3"/>
      <c r="H80" s="3"/>
      <c r="I80" s="9"/>
      <c r="J80" s="4"/>
      <c r="K80" s="5"/>
    </row>
    <row r="81" spans="1:11" s="1" customFormat="1">
      <c r="A81" s="52"/>
      <c r="B81" s="46"/>
      <c r="C81" s="15" t="s">
        <v>17</v>
      </c>
      <c r="D81" s="3"/>
      <c r="E81" s="6" t="s">
        <v>12</v>
      </c>
      <c r="F81" s="6" t="s">
        <v>12</v>
      </c>
      <c r="G81" s="6" t="s">
        <v>12</v>
      </c>
      <c r="H81" s="3"/>
      <c r="I81" s="9"/>
      <c r="J81" s="6" t="s">
        <v>12</v>
      </c>
      <c r="K81" s="6" t="s">
        <v>12</v>
      </c>
    </row>
    <row r="82" spans="1:11" s="1" customFormat="1">
      <c r="A82" s="65"/>
      <c r="B82" s="47"/>
      <c r="C82" s="15" t="s">
        <v>18</v>
      </c>
      <c r="D82" s="3"/>
      <c r="E82" s="6" t="s">
        <v>12</v>
      </c>
      <c r="F82" s="6" t="s">
        <v>12</v>
      </c>
      <c r="G82" s="6" t="s">
        <v>12</v>
      </c>
      <c r="H82" s="3"/>
      <c r="I82" s="9"/>
      <c r="J82" s="7" t="s">
        <v>12</v>
      </c>
      <c r="K82" s="7" t="s">
        <v>12</v>
      </c>
    </row>
    <row r="83" spans="1:11" s="1" customFormat="1" ht="15" customHeight="1">
      <c r="A83" s="51" t="s">
        <v>25</v>
      </c>
      <c r="B83" s="42" t="s">
        <v>26</v>
      </c>
      <c r="C83" s="14" t="s">
        <v>11</v>
      </c>
      <c r="D83" s="2">
        <f>SUM(D84:D89)</f>
        <v>104058.8</v>
      </c>
      <c r="E83" s="6" t="s">
        <v>12</v>
      </c>
      <c r="F83" s="6" t="s">
        <v>12</v>
      </c>
      <c r="G83" s="6" t="s">
        <v>12</v>
      </c>
      <c r="H83" s="2">
        <f>SUM(H84:H89)</f>
        <v>0</v>
      </c>
      <c r="I83" s="10">
        <f>H83/D83</f>
        <v>0</v>
      </c>
      <c r="J83" s="6" t="s">
        <v>12</v>
      </c>
      <c r="K83" s="6" t="s">
        <v>12</v>
      </c>
    </row>
    <row r="84" spans="1:11" s="1" customFormat="1">
      <c r="A84" s="52"/>
      <c r="B84" s="43"/>
      <c r="C84" s="15" t="s">
        <v>13</v>
      </c>
      <c r="D84" s="3">
        <f>SUM(D91,D98)</f>
        <v>104058.8</v>
      </c>
      <c r="E84" s="3">
        <f t="shared" ref="E84:H84" si="28">SUM(E91,E98)</f>
        <v>104058.8</v>
      </c>
      <c r="F84" s="3">
        <f t="shared" si="28"/>
        <v>76846.399999999994</v>
      </c>
      <c r="G84" s="3">
        <f t="shared" si="28"/>
        <v>0</v>
      </c>
      <c r="H84" s="3">
        <f t="shared" si="28"/>
        <v>0</v>
      </c>
      <c r="I84" s="9">
        <f>H84/D84</f>
        <v>0</v>
      </c>
      <c r="J84" s="9">
        <f>G84/E84</f>
        <v>0</v>
      </c>
      <c r="K84" s="9">
        <f>G84/F84</f>
        <v>0</v>
      </c>
    </row>
    <row r="85" spans="1:11" s="1" customFormat="1" ht="15" customHeight="1">
      <c r="A85" s="52"/>
      <c r="B85" s="43"/>
      <c r="C85" s="15" t="s">
        <v>14</v>
      </c>
      <c r="D85" s="3"/>
      <c r="E85" s="3"/>
      <c r="F85" s="3"/>
      <c r="G85" s="3"/>
      <c r="H85" s="2"/>
      <c r="I85" s="4"/>
      <c r="J85" s="5"/>
      <c r="K85" s="5"/>
    </row>
    <row r="86" spans="1:11" s="1" customFormat="1">
      <c r="A86" s="52"/>
      <c r="B86" s="43"/>
      <c r="C86" s="15" t="s">
        <v>15</v>
      </c>
      <c r="D86" s="3"/>
      <c r="E86" s="3"/>
      <c r="F86" s="3"/>
      <c r="G86" s="3"/>
      <c r="H86" s="2"/>
      <c r="I86" s="9"/>
      <c r="J86" s="5"/>
      <c r="K86" s="5"/>
    </row>
    <row r="87" spans="1:11" s="1" customFormat="1" ht="15" customHeight="1">
      <c r="A87" s="52"/>
      <c r="B87" s="43"/>
      <c r="C87" s="15" t="s">
        <v>16</v>
      </c>
      <c r="D87" s="3"/>
      <c r="E87" s="3"/>
      <c r="F87" s="3"/>
      <c r="G87" s="3"/>
      <c r="H87" s="3"/>
      <c r="I87" s="9"/>
      <c r="J87" s="3"/>
      <c r="K87" s="3"/>
    </row>
    <row r="88" spans="1:11" s="1" customFormat="1">
      <c r="A88" s="52"/>
      <c r="B88" s="43"/>
      <c r="C88" s="15" t="s">
        <v>17</v>
      </c>
      <c r="D88" s="3"/>
      <c r="E88" s="6" t="s">
        <v>12</v>
      </c>
      <c r="F88" s="6" t="s">
        <v>12</v>
      </c>
      <c r="G88" s="6" t="s">
        <v>12</v>
      </c>
      <c r="H88" s="3"/>
      <c r="I88" s="9"/>
      <c r="J88" s="6" t="s">
        <v>12</v>
      </c>
      <c r="K88" s="6" t="s">
        <v>12</v>
      </c>
    </row>
    <row r="89" spans="1:11" s="1" customFormat="1">
      <c r="A89" s="65"/>
      <c r="B89" s="44"/>
      <c r="C89" s="15" t="s">
        <v>18</v>
      </c>
      <c r="D89" s="3"/>
      <c r="E89" s="6" t="s">
        <v>12</v>
      </c>
      <c r="F89" s="6" t="s">
        <v>12</v>
      </c>
      <c r="G89" s="6" t="s">
        <v>12</v>
      </c>
      <c r="H89" s="3"/>
      <c r="I89" s="9"/>
      <c r="J89" s="6" t="s">
        <v>12</v>
      </c>
      <c r="K89" s="6" t="s">
        <v>12</v>
      </c>
    </row>
    <row r="90" spans="1:11" s="1" customFormat="1">
      <c r="A90" s="51" t="s">
        <v>70</v>
      </c>
      <c r="B90" s="73" t="s">
        <v>47</v>
      </c>
      <c r="C90" s="14" t="s">
        <v>11</v>
      </c>
      <c r="D90" s="2">
        <f>SUM(D91:D96)</f>
        <v>41147</v>
      </c>
      <c r="E90" s="6" t="s">
        <v>12</v>
      </c>
      <c r="F90" s="6" t="s">
        <v>12</v>
      </c>
      <c r="G90" s="6" t="s">
        <v>12</v>
      </c>
      <c r="H90" s="2">
        <f>SUM(H91:H96)</f>
        <v>0</v>
      </c>
      <c r="I90" s="10">
        <f>H90/D90</f>
        <v>0</v>
      </c>
      <c r="J90" s="6" t="s">
        <v>12</v>
      </c>
      <c r="K90" s="6" t="s">
        <v>12</v>
      </c>
    </row>
    <row r="91" spans="1:11" s="1" customFormat="1">
      <c r="A91" s="52"/>
      <c r="B91" s="74"/>
      <c r="C91" s="15" t="s">
        <v>13</v>
      </c>
      <c r="D91" s="3">
        <v>41147</v>
      </c>
      <c r="E91" s="3">
        <v>41147</v>
      </c>
      <c r="F91" s="12">
        <v>33746.400000000001</v>
      </c>
      <c r="G91" s="3">
        <v>0</v>
      </c>
      <c r="H91" s="3">
        <v>0</v>
      </c>
      <c r="I91" s="9">
        <f>H91/D91</f>
        <v>0</v>
      </c>
      <c r="J91" s="9">
        <f>G91/E91</f>
        <v>0</v>
      </c>
      <c r="K91" s="9">
        <f>G91/F91</f>
        <v>0</v>
      </c>
    </row>
    <row r="92" spans="1:11" s="1" customFormat="1" ht="24">
      <c r="A92" s="52"/>
      <c r="B92" s="74"/>
      <c r="C92" s="15" t="s">
        <v>14</v>
      </c>
      <c r="D92" s="3"/>
      <c r="E92" s="3"/>
      <c r="F92" s="3"/>
      <c r="G92" s="3"/>
      <c r="H92" s="2"/>
      <c r="I92" s="4"/>
      <c r="J92" s="5"/>
      <c r="K92" s="5"/>
    </row>
    <row r="93" spans="1:11" s="1" customFormat="1">
      <c r="A93" s="52"/>
      <c r="B93" s="74"/>
      <c r="C93" s="15" t="s">
        <v>15</v>
      </c>
      <c r="D93" s="3"/>
      <c r="E93" s="3"/>
      <c r="F93" s="3"/>
      <c r="G93" s="3"/>
      <c r="H93" s="2"/>
      <c r="I93" s="9"/>
      <c r="J93" s="5"/>
      <c r="K93" s="5"/>
    </row>
    <row r="94" spans="1:11" s="1" customFormat="1" ht="36">
      <c r="A94" s="52"/>
      <c r="B94" s="74"/>
      <c r="C94" s="15" t="s">
        <v>16</v>
      </c>
      <c r="D94" s="3"/>
      <c r="E94" s="3"/>
      <c r="F94" s="3"/>
      <c r="G94" s="3"/>
      <c r="H94" s="3"/>
      <c r="I94" s="9"/>
      <c r="J94" s="3"/>
      <c r="K94" s="3"/>
    </row>
    <row r="95" spans="1:11" s="1" customFormat="1">
      <c r="A95" s="52"/>
      <c r="B95" s="74"/>
      <c r="C95" s="15" t="s">
        <v>17</v>
      </c>
      <c r="D95" s="3"/>
      <c r="E95" s="6" t="s">
        <v>12</v>
      </c>
      <c r="F95" s="6" t="s">
        <v>12</v>
      </c>
      <c r="G95" s="6" t="s">
        <v>12</v>
      </c>
      <c r="H95" s="3"/>
      <c r="I95" s="9"/>
      <c r="J95" s="6" t="s">
        <v>12</v>
      </c>
      <c r="K95" s="6" t="s">
        <v>12</v>
      </c>
    </row>
    <row r="96" spans="1:11" s="1" customFormat="1">
      <c r="A96" s="65"/>
      <c r="B96" s="75"/>
      <c r="C96" s="15" t="s">
        <v>18</v>
      </c>
      <c r="D96" s="3"/>
      <c r="E96" s="6" t="s">
        <v>12</v>
      </c>
      <c r="F96" s="6" t="s">
        <v>12</v>
      </c>
      <c r="G96" s="6" t="s">
        <v>12</v>
      </c>
      <c r="H96" s="3"/>
      <c r="I96" s="9"/>
      <c r="J96" s="6" t="s">
        <v>12</v>
      </c>
      <c r="K96" s="6" t="s">
        <v>12</v>
      </c>
    </row>
    <row r="97" spans="1:11" s="1" customFormat="1">
      <c r="A97" s="51" t="s">
        <v>116</v>
      </c>
      <c r="B97" s="73" t="s">
        <v>47</v>
      </c>
      <c r="C97" s="14" t="s">
        <v>11</v>
      </c>
      <c r="D97" s="2">
        <f>SUM(D98:D103)</f>
        <v>62911.8</v>
      </c>
      <c r="E97" s="6" t="s">
        <v>12</v>
      </c>
      <c r="F97" s="6" t="s">
        <v>12</v>
      </c>
      <c r="G97" s="6" t="s">
        <v>12</v>
      </c>
      <c r="H97" s="2">
        <f>SUM(H98:H103)</f>
        <v>0</v>
      </c>
      <c r="I97" s="10">
        <f>H97/D97</f>
        <v>0</v>
      </c>
      <c r="J97" s="6" t="s">
        <v>12</v>
      </c>
      <c r="K97" s="6" t="s">
        <v>12</v>
      </c>
    </row>
    <row r="98" spans="1:11" s="1" customFormat="1">
      <c r="A98" s="52"/>
      <c r="B98" s="74"/>
      <c r="C98" s="15" t="s">
        <v>13</v>
      </c>
      <c r="D98" s="3">
        <v>62911.8</v>
      </c>
      <c r="E98" s="3">
        <v>62911.8</v>
      </c>
      <c r="F98" s="12">
        <v>43100</v>
      </c>
      <c r="G98" s="3">
        <v>0</v>
      </c>
      <c r="H98" s="3">
        <v>0</v>
      </c>
      <c r="I98" s="9">
        <f>H98/D98</f>
        <v>0</v>
      </c>
      <c r="J98" s="9">
        <f>G98/E98</f>
        <v>0</v>
      </c>
      <c r="K98" s="9">
        <f>G98/F98</f>
        <v>0</v>
      </c>
    </row>
    <row r="99" spans="1:11" s="1" customFormat="1" ht="24">
      <c r="A99" s="52"/>
      <c r="B99" s="74"/>
      <c r="C99" s="15" t="s">
        <v>14</v>
      </c>
      <c r="D99" s="3"/>
      <c r="E99" s="3"/>
      <c r="F99" s="3"/>
      <c r="G99" s="3"/>
      <c r="H99" s="2"/>
      <c r="I99" s="4"/>
      <c r="J99" s="5"/>
      <c r="K99" s="5"/>
    </row>
    <row r="100" spans="1:11" s="1" customFormat="1">
      <c r="A100" s="52"/>
      <c r="B100" s="74"/>
      <c r="C100" s="15" t="s">
        <v>15</v>
      </c>
      <c r="D100" s="3"/>
      <c r="E100" s="3"/>
      <c r="F100" s="3"/>
      <c r="G100" s="3"/>
      <c r="H100" s="2"/>
      <c r="I100" s="9"/>
      <c r="J100" s="5"/>
      <c r="K100" s="5"/>
    </row>
    <row r="101" spans="1:11" s="1" customFormat="1" ht="36">
      <c r="A101" s="52"/>
      <c r="B101" s="74"/>
      <c r="C101" s="15" t="s">
        <v>16</v>
      </c>
      <c r="D101" s="3"/>
      <c r="E101" s="3"/>
      <c r="F101" s="3"/>
      <c r="G101" s="3"/>
      <c r="H101" s="3"/>
      <c r="I101" s="9"/>
      <c r="J101" s="3"/>
      <c r="K101" s="3"/>
    </row>
    <row r="102" spans="1:11" s="1" customFormat="1">
      <c r="A102" s="52"/>
      <c r="B102" s="74"/>
      <c r="C102" s="15" t="s">
        <v>17</v>
      </c>
      <c r="D102" s="3"/>
      <c r="E102" s="6" t="s">
        <v>12</v>
      </c>
      <c r="F102" s="6" t="s">
        <v>12</v>
      </c>
      <c r="G102" s="6" t="s">
        <v>12</v>
      </c>
      <c r="H102" s="3"/>
      <c r="I102" s="9"/>
      <c r="J102" s="6" t="s">
        <v>12</v>
      </c>
      <c r="K102" s="6" t="s">
        <v>12</v>
      </c>
    </row>
    <row r="103" spans="1:11" s="1" customFormat="1">
      <c r="A103" s="65"/>
      <c r="B103" s="75"/>
      <c r="C103" s="15" t="s">
        <v>18</v>
      </c>
      <c r="D103" s="3"/>
      <c r="E103" s="6" t="s">
        <v>12</v>
      </c>
      <c r="F103" s="6" t="s">
        <v>12</v>
      </c>
      <c r="G103" s="6" t="s">
        <v>12</v>
      </c>
      <c r="H103" s="3"/>
      <c r="I103" s="9"/>
      <c r="J103" s="6" t="s">
        <v>12</v>
      </c>
      <c r="K103" s="6" t="s">
        <v>12</v>
      </c>
    </row>
    <row r="104" spans="1:11" s="1" customFormat="1" ht="15" customHeight="1">
      <c r="A104" s="51" t="s">
        <v>27</v>
      </c>
      <c r="B104" s="42" t="s">
        <v>28</v>
      </c>
      <c r="C104" s="14" t="s">
        <v>11</v>
      </c>
      <c r="D104" s="2">
        <f>SUM(D105:D110)</f>
        <v>11671.9</v>
      </c>
      <c r="E104" s="6" t="s">
        <v>12</v>
      </c>
      <c r="F104" s="6" t="s">
        <v>12</v>
      </c>
      <c r="G104" s="6" t="s">
        <v>12</v>
      </c>
      <c r="H104" s="2">
        <f>SUM(H105:H110)</f>
        <v>0</v>
      </c>
      <c r="I104" s="10">
        <f>H104/D104</f>
        <v>0</v>
      </c>
      <c r="J104" s="6" t="s">
        <v>12</v>
      </c>
      <c r="K104" s="6" t="s">
        <v>12</v>
      </c>
    </row>
    <row r="105" spans="1:11" s="1" customFormat="1">
      <c r="A105" s="52"/>
      <c r="B105" s="43"/>
      <c r="C105" s="15" t="s">
        <v>13</v>
      </c>
      <c r="D105" s="3">
        <f>SUM(D112)</f>
        <v>11671.9</v>
      </c>
      <c r="E105" s="3">
        <f t="shared" ref="E105:H105" si="29">SUM(E112)</f>
        <v>11671.9</v>
      </c>
      <c r="F105" s="3">
        <f t="shared" si="29"/>
        <v>11671.9</v>
      </c>
      <c r="G105" s="3">
        <f t="shared" si="29"/>
        <v>0</v>
      </c>
      <c r="H105" s="3">
        <f t="shared" si="29"/>
        <v>0</v>
      </c>
      <c r="I105" s="9">
        <f>H105/D105</f>
        <v>0</v>
      </c>
      <c r="J105" s="9">
        <f>G105/E105</f>
        <v>0</v>
      </c>
      <c r="K105" s="9">
        <v>0</v>
      </c>
    </row>
    <row r="106" spans="1:11" s="1" customFormat="1" ht="15" customHeight="1">
      <c r="A106" s="52"/>
      <c r="B106" s="43"/>
      <c r="C106" s="15" t="s">
        <v>14</v>
      </c>
      <c r="D106" s="3"/>
      <c r="E106" s="3"/>
      <c r="F106" s="3"/>
      <c r="G106" s="3"/>
      <c r="H106" s="2"/>
      <c r="I106" s="4"/>
      <c r="J106" s="5"/>
      <c r="K106" s="5"/>
    </row>
    <row r="107" spans="1:11" s="1" customFormat="1">
      <c r="A107" s="52"/>
      <c r="B107" s="43"/>
      <c r="C107" s="15" t="s">
        <v>15</v>
      </c>
      <c r="D107" s="3"/>
      <c r="E107" s="3"/>
      <c r="F107" s="3"/>
      <c r="G107" s="3"/>
      <c r="H107" s="2"/>
      <c r="I107" s="9"/>
      <c r="J107" s="5"/>
      <c r="K107" s="5"/>
    </row>
    <row r="108" spans="1:11" s="1" customFormat="1" ht="15" customHeight="1">
      <c r="A108" s="52"/>
      <c r="B108" s="43"/>
      <c r="C108" s="15" t="s">
        <v>16</v>
      </c>
      <c r="D108" s="3"/>
      <c r="E108" s="3"/>
      <c r="F108" s="3"/>
      <c r="G108" s="3"/>
      <c r="H108" s="2"/>
      <c r="I108" s="9"/>
      <c r="J108" s="5"/>
      <c r="K108" s="5"/>
    </row>
    <row r="109" spans="1:11" s="1" customFormat="1">
      <c r="A109" s="52"/>
      <c r="B109" s="43"/>
      <c r="C109" s="15" t="s">
        <v>17</v>
      </c>
      <c r="D109" s="3"/>
      <c r="E109" s="6" t="s">
        <v>12</v>
      </c>
      <c r="F109" s="6" t="s">
        <v>12</v>
      </c>
      <c r="G109" s="6" t="s">
        <v>12</v>
      </c>
      <c r="H109" s="3"/>
      <c r="I109" s="9"/>
      <c r="J109" s="6" t="s">
        <v>12</v>
      </c>
      <c r="K109" s="6" t="s">
        <v>12</v>
      </c>
    </row>
    <row r="110" spans="1:11">
      <c r="A110" s="65"/>
      <c r="B110" s="44"/>
      <c r="C110" s="15" t="s">
        <v>18</v>
      </c>
      <c r="D110" s="3"/>
      <c r="E110" s="6" t="s">
        <v>12</v>
      </c>
      <c r="F110" s="6" t="s">
        <v>12</v>
      </c>
      <c r="G110" s="6" t="s">
        <v>12</v>
      </c>
      <c r="H110" s="3"/>
      <c r="I110" s="9"/>
      <c r="J110" s="6" t="s">
        <v>12</v>
      </c>
      <c r="K110" s="6" t="s">
        <v>12</v>
      </c>
    </row>
    <row r="111" spans="1:11" s="1" customFormat="1">
      <c r="A111" s="51" t="s">
        <v>71</v>
      </c>
      <c r="B111" s="73" t="s">
        <v>47</v>
      </c>
      <c r="C111" s="14" t="s">
        <v>11</v>
      </c>
      <c r="D111" s="2">
        <f>SUM(D112:D117)</f>
        <v>11671.9</v>
      </c>
      <c r="E111" s="6" t="s">
        <v>12</v>
      </c>
      <c r="F111" s="6" t="s">
        <v>12</v>
      </c>
      <c r="G111" s="6" t="s">
        <v>12</v>
      </c>
      <c r="H111" s="2">
        <f>SUM(H112:H117)</f>
        <v>0</v>
      </c>
      <c r="I111" s="10">
        <f>H111/D111</f>
        <v>0</v>
      </c>
      <c r="J111" s="6" t="s">
        <v>12</v>
      </c>
      <c r="K111" s="6" t="s">
        <v>12</v>
      </c>
    </row>
    <row r="112" spans="1:11" s="1" customFormat="1">
      <c r="A112" s="52"/>
      <c r="B112" s="74"/>
      <c r="C112" s="15" t="s">
        <v>13</v>
      </c>
      <c r="D112" s="3">
        <v>11671.9</v>
      </c>
      <c r="E112" s="3">
        <v>11671.9</v>
      </c>
      <c r="F112" s="3">
        <v>11671.9</v>
      </c>
      <c r="G112" s="3">
        <v>0</v>
      </c>
      <c r="H112" s="3">
        <v>0</v>
      </c>
      <c r="I112" s="9">
        <f>H112/D112</f>
        <v>0</v>
      </c>
      <c r="J112" s="9">
        <f>G112/E112</f>
        <v>0</v>
      </c>
      <c r="K112" s="9">
        <v>0</v>
      </c>
    </row>
    <row r="113" spans="1:11" s="1" customFormat="1" ht="24">
      <c r="A113" s="52"/>
      <c r="B113" s="74"/>
      <c r="C113" s="15" t="s">
        <v>14</v>
      </c>
      <c r="D113" s="3"/>
      <c r="E113" s="3"/>
      <c r="F113" s="3"/>
      <c r="G113" s="3"/>
      <c r="H113" s="2"/>
      <c r="I113" s="4"/>
      <c r="J113" s="5"/>
      <c r="K113" s="5"/>
    </row>
    <row r="114" spans="1:11" s="1" customFormat="1">
      <c r="A114" s="52"/>
      <c r="B114" s="74"/>
      <c r="C114" s="15" t="s">
        <v>15</v>
      </c>
      <c r="D114" s="3"/>
      <c r="E114" s="3"/>
      <c r="F114" s="3"/>
      <c r="G114" s="3"/>
      <c r="H114" s="2"/>
      <c r="I114" s="9"/>
      <c r="J114" s="5"/>
      <c r="K114" s="5"/>
    </row>
    <row r="115" spans="1:11" s="1" customFormat="1" ht="36">
      <c r="A115" s="52"/>
      <c r="B115" s="74"/>
      <c r="C115" s="15" t="s">
        <v>16</v>
      </c>
      <c r="D115" s="3"/>
      <c r="E115" s="3"/>
      <c r="F115" s="3"/>
      <c r="G115" s="3"/>
      <c r="H115" s="2"/>
      <c r="I115" s="9"/>
      <c r="J115" s="5"/>
      <c r="K115" s="5"/>
    </row>
    <row r="116" spans="1:11" s="1" customFormat="1">
      <c r="A116" s="52"/>
      <c r="B116" s="74"/>
      <c r="C116" s="15" t="s">
        <v>17</v>
      </c>
      <c r="D116" s="3"/>
      <c r="E116" s="6" t="s">
        <v>12</v>
      </c>
      <c r="F116" s="6" t="s">
        <v>12</v>
      </c>
      <c r="G116" s="6" t="s">
        <v>12</v>
      </c>
      <c r="H116" s="3"/>
      <c r="I116" s="9"/>
      <c r="J116" s="6" t="s">
        <v>12</v>
      </c>
      <c r="K116" s="6" t="s">
        <v>12</v>
      </c>
    </row>
    <row r="117" spans="1:11" s="1" customFormat="1">
      <c r="A117" s="65"/>
      <c r="B117" s="75"/>
      <c r="C117" s="15" t="s">
        <v>18</v>
      </c>
      <c r="D117" s="3"/>
      <c r="E117" s="6" t="s">
        <v>12</v>
      </c>
      <c r="F117" s="6" t="s">
        <v>12</v>
      </c>
      <c r="G117" s="6" t="s">
        <v>12</v>
      </c>
      <c r="H117" s="3"/>
      <c r="I117" s="9"/>
      <c r="J117" s="6" t="s">
        <v>12</v>
      </c>
      <c r="K117" s="6" t="s">
        <v>12</v>
      </c>
    </row>
    <row r="118" spans="1:11" ht="15" customHeight="1">
      <c r="A118" s="51" t="s">
        <v>29</v>
      </c>
      <c r="B118" s="42" t="s">
        <v>30</v>
      </c>
      <c r="C118" s="14" t="s">
        <v>11</v>
      </c>
      <c r="D118" s="2">
        <f>SUM(D119:D124)</f>
        <v>128514.8</v>
      </c>
      <c r="E118" s="6" t="s">
        <v>12</v>
      </c>
      <c r="F118" s="6" t="s">
        <v>12</v>
      </c>
      <c r="G118" s="6" t="s">
        <v>12</v>
      </c>
      <c r="H118" s="2">
        <f>SUM(H119:H124)</f>
        <v>56005.599999999999</v>
      </c>
      <c r="I118" s="10">
        <f>H118/D118</f>
        <v>0.43579105285928155</v>
      </c>
      <c r="J118" s="6" t="s">
        <v>12</v>
      </c>
      <c r="K118" s="6" t="s">
        <v>12</v>
      </c>
    </row>
    <row r="119" spans="1:11">
      <c r="A119" s="52"/>
      <c r="B119" s="43"/>
      <c r="C119" s="15" t="s">
        <v>13</v>
      </c>
      <c r="D119" s="3">
        <f>SUM(D126)</f>
        <v>128514.8</v>
      </c>
      <c r="E119" s="3">
        <f t="shared" ref="E119:H119" si="30">SUM(E126)</f>
        <v>128514.8</v>
      </c>
      <c r="F119" s="3">
        <f t="shared" si="30"/>
        <v>128514.8</v>
      </c>
      <c r="G119" s="3">
        <f t="shared" si="30"/>
        <v>56005.599999999999</v>
      </c>
      <c r="H119" s="3">
        <f t="shared" si="30"/>
        <v>56005.599999999999</v>
      </c>
      <c r="I119" s="9">
        <f>H119/D119</f>
        <v>0.43579105285928155</v>
      </c>
      <c r="J119" s="9">
        <f>G119/E119</f>
        <v>0.43579105285928155</v>
      </c>
      <c r="K119" s="9">
        <f>G119/F119</f>
        <v>0.43579105285928155</v>
      </c>
    </row>
    <row r="120" spans="1:11" ht="15" customHeight="1">
      <c r="A120" s="52"/>
      <c r="B120" s="43"/>
      <c r="C120" s="15" t="s">
        <v>14</v>
      </c>
      <c r="D120" s="3"/>
      <c r="E120" s="3"/>
      <c r="F120" s="3"/>
      <c r="G120" s="3"/>
      <c r="H120" s="2"/>
      <c r="I120" s="4"/>
      <c r="J120" s="5"/>
      <c r="K120" s="5"/>
    </row>
    <row r="121" spans="1:11">
      <c r="A121" s="52"/>
      <c r="B121" s="43"/>
      <c r="C121" s="15" t="s">
        <v>15</v>
      </c>
      <c r="D121" s="3"/>
      <c r="E121" s="3"/>
      <c r="F121" s="3"/>
      <c r="G121" s="3"/>
      <c r="H121" s="2"/>
      <c r="I121" s="9"/>
      <c r="J121" s="5"/>
      <c r="K121" s="5"/>
    </row>
    <row r="122" spans="1:11" ht="15" customHeight="1">
      <c r="A122" s="52"/>
      <c r="B122" s="43"/>
      <c r="C122" s="15" t="s">
        <v>16</v>
      </c>
      <c r="D122" s="3"/>
      <c r="E122" s="3"/>
      <c r="F122" s="3"/>
      <c r="G122" s="3"/>
      <c r="H122" s="3"/>
      <c r="I122" s="9"/>
      <c r="J122" s="3"/>
      <c r="K122" s="3"/>
    </row>
    <row r="123" spans="1:11">
      <c r="A123" s="52"/>
      <c r="B123" s="43"/>
      <c r="C123" s="15" t="s">
        <v>17</v>
      </c>
      <c r="D123" s="3"/>
      <c r="E123" s="6" t="s">
        <v>12</v>
      </c>
      <c r="F123" s="6" t="s">
        <v>12</v>
      </c>
      <c r="G123" s="6" t="s">
        <v>12</v>
      </c>
      <c r="H123" s="3"/>
      <c r="I123" s="9"/>
      <c r="J123" s="6" t="s">
        <v>12</v>
      </c>
      <c r="K123" s="6" t="s">
        <v>12</v>
      </c>
    </row>
    <row r="124" spans="1:11">
      <c r="A124" s="65"/>
      <c r="B124" s="44"/>
      <c r="C124" s="15" t="s">
        <v>18</v>
      </c>
      <c r="D124" s="3"/>
      <c r="E124" s="6" t="s">
        <v>12</v>
      </c>
      <c r="F124" s="6" t="s">
        <v>12</v>
      </c>
      <c r="G124" s="6" t="s">
        <v>12</v>
      </c>
      <c r="H124" s="3"/>
      <c r="I124" s="9"/>
      <c r="J124" s="6" t="s">
        <v>12</v>
      </c>
      <c r="K124" s="6" t="s">
        <v>12</v>
      </c>
    </row>
    <row r="125" spans="1:11" s="1" customFormat="1">
      <c r="A125" s="51" t="s">
        <v>72</v>
      </c>
      <c r="B125" s="73" t="s">
        <v>47</v>
      </c>
      <c r="C125" s="14" t="s">
        <v>11</v>
      </c>
      <c r="D125" s="2">
        <f>SUM(D126:D131)</f>
        <v>128514.8</v>
      </c>
      <c r="E125" s="6" t="s">
        <v>12</v>
      </c>
      <c r="F125" s="6" t="s">
        <v>12</v>
      </c>
      <c r="G125" s="6" t="s">
        <v>12</v>
      </c>
      <c r="H125" s="2">
        <f>SUM(H126:H131)</f>
        <v>56005.599999999999</v>
      </c>
      <c r="I125" s="10">
        <f>H125/D125</f>
        <v>0.43579105285928155</v>
      </c>
      <c r="J125" s="6" t="s">
        <v>12</v>
      </c>
      <c r="K125" s="6" t="s">
        <v>12</v>
      </c>
    </row>
    <row r="126" spans="1:11" s="1" customFormat="1">
      <c r="A126" s="52"/>
      <c r="B126" s="74"/>
      <c r="C126" s="15" t="s">
        <v>13</v>
      </c>
      <c r="D126" s="3">
        <v>128514.8</v>
      </c>
      <c r="E126" s="3">
        <v>128514.8</v>
      </c>
      <c r="F126" s="3">
        <v>128514.8</v>
      </c>
      <c r="G126" s="3">
        <v>56005.599999999999</v>
      </c>
      <c r="H126" s="3">
        <v>56005.599999999999</v>
      </c>
      <c r="I126" s="9">
        <f>H126/D126</f>
        <v>0.43579105285928155</v>
      </c>
      <c r="J126" s="9">
        <f>G126/E126</f>
        <v>0.43579105285928155</v>
      </c>
      <c r="K126" s="9">
        <f>G126/F126</f>
        <v>0.43579105285928155</v>
      </c>
    </row>
    <row r="127" spans="1:11" s="1" customFormat="1" ht="24">
      <c r="A127" s="52"/>
      <c r="B127" s="74"/>
      <c r="C127" s="15" t="s">
        <v>14</v>
      </c>
      <c r="D127" s="3"/>
      <c r="E127" s="3"/>
      <c r="F127" s="3"/>
      <c r="G127" s="3"/>
      <c r="H127" s="2"/>
      <c r="I127" s="4"/>
      <c r="J127" s="5"/>
      <c r="K127" s="5"/>
    </row>
    <row r="128" spans="1:11" s="1" customFormat="1">
      <c r="A128" s="52"/>
      <c r="B128" s="74"/>
      <c r="C128" s="15" t="s">
        <v>15</v>
      </c>
      <c r="D128" s="3"/>
      <c r="E128" s="3"/>
      <c r="F128" s="3"/>
      <c r="G128" s="3"/>
      <c r="H128" s="2"/>
      <c r="I128" s="9"/>
      <c r="J128" s="5"/>
      <c r="K128" s="5"/>
    </row>
    <row r="129" spans="1:11" s="1" customFormat="1" ht="36">
      <c r="A129" s="52"/>
      <c r="B129" s="74"/>
      <c r="C129" s="15" t="s">
        <v>16</v>
      </c>
      <c r="D129" s="3"/>
      <c r="E129" s="3"/>
      <c r="F129" s="3"/>
      <c r="G129" s="3"/>
      <c r="H129" s="3"/>
      <c r="I129" s="9"/>
      <c r="J129" s="3"/>
      <c r="K129" s="3"/>
    </row>
    <row r="130" spans="1:11" s="1" customFormat="1">
      <c r="A130" s="52"/>
      <c r="B130" s="74"/>
      <c r="C130" s="15" t="s">
        <v>17</v>
      </c>
      <c r="D130" s="3"/>
      <c r="E130" s="6" t="s">
        <v>12</v>
      </c>
      <c r="F130" s="6" t="s">
        <v>12</v>
      </c>
      <c r="G130" s="6" t="s">
        <v>12</v>
      </c>
      <c r="H130" s="3"/>
      <c r="I130" s="9"/>
      <c r="J130" s="6" t="s">
        <v>12</v>
      </c>
      <c r="K130" s="6" t="s">
        <v>12</v>
      </c>
    </row>
    <row r="131" spans="1:11" s="1" customFormat="1">
      <c r="A131" s="65"/>
      <c r="B131" s="75"/>
      <c r="C131" s="15" t="s">
        <v>18</v>
      </c>
      <c r="D131" s="3"/>
      <c r="E131" s="6" t="s">
        <v>12</v>
      </c>
      <c r="F131" s="6" t="s">
        <v>12</v>
      </c>
      <c r="G131" s="6" t="s">
        <v>12</v>
      </c>
      <c r="H131" s="3"/>
      <c r="I131" s="9"/>
      <c r="J131" s="6" t="s">
        <v>12</v>
      </c>
      <c r="K131" s="6" t="s">
        <v>12</v>
      </c>
    </row>
    <row r="132" spans="1:11" ht="15" customHeight="1">
      <c r="A132" s="51" t="s">
        <v>31</v>
      </c>
      <c r="B132" s="42" t="s">
        <v>32</v>
      </c>
      <c r="C132" s="14" t="s">
        <v>11</v>
      </c>
      <c r="D132" s="2">
        <f>SUM(D133:D138)</f>
        <v>13514.5</v>
      </c>
      <c r="E132" s="6" t="s">
        <v>12</v>
      </c>
      <c r="F132" s="6" t="s">
        <v>12</v>
      </c>
      <c r="G132" s="6" t="s">
        <v>12</v>
      </c>
      <c r="H132" s="2">
        <f>SUM(H133:H138)</f>
        <v>1545.1</v>
      </c>
      <c r="I132" s="10">
        <f>H132/D132</f>
        <v>0.11432905397905953</v>
      </c>
      <c r="J132" s="6" t="s">
        <v>12</v>
      </c>
      <c r="K132" s="6" t="s">
        <v>12</v>
      </c>
    </row>
    <row r="133" spans="1:11">
      <c r="A133" s="52"/>
      <c r="B133" s="43"/>
      <c r="C133" s="15" t="s">
        <v>13</v>
      </c>
      <c r="D133" s="3">
        <f>SUM(D140)</f>
        <v>13514.5</v>
      </c>
      <c r="E133" s="3">
        <f t="shared" ref="E133:H133" si="31">SUM(E140)</f>
        <v>13194.5</v>
      </c>
      <c r="F133" s="3">
        <f t="shared" si="31"/>
        <v>12964.8</v>
      </c>
      <c r="G133" s="3">
        <f t="shared" si="31"/>
        <v>1545.1</v>
      </c>
      <c r="H133" s="3">
        <f t="shared" si="31"/>
        <v>1545.1</v>
      </c>
      <c r="I133" s="9">
        <f>H133/D133</f>
        <v>0.11432905397905953</v>
      </c>
      <c r="J133" s="9">
        <f>G133/E133</f>
        <v>0.11710182272916744</v>
      </c>
      <c r="K133" s="9">
        <f>G133/F133</f>
        <v>0.11917653955325189</v>
      </c>
    </row>
    <row r="134" spans="1:11" ht="15" customHeight="1">
      <c r="A134" s="52"/>
      <c r="B134" s="43"/>
      <c r="C134" s="15" t="s">
        <v>14</v>
      </c>
      <c r="D134" s="3"/>
      <c r="E134" s="3"/>
      <c r="F134" s="3"/>
      <c r="G134" s="3"/>
      <c r="H134" s="2"/>
      <c r="I134" s="4"/>
      <c r="J134" s="5"/>
      <c r="K134" s="5"/>
    </row>
    <row r="135" spans="1:11">
      <c r="A135" s="52"/>
      <c r="B135" s="43"/>
      <c r="C135" s="15" t="s">
        <v>15</v>
      </c>
      <c r="D135" s="3"/>
      <c r="E135" s="3"/>
      <c r="F135" s="3"/>
      <c r="G135" s="3"/>
      <c r="H135" s="2"/>
      <c r="I135" s="9"/>
      <c r="J135" s="5"/>
      <c r="K135" s="5"/>
    </row>
    <row r="136" spans="1:11" ht="15" customHeight="1">
      <c r="A136" s="52"/>
      <c r="B136" s="43"/>
      <c r="C136" s="15" t="s">
        <v>16</v>
      </c>
      <c r="D136" s="3"/>
      <c r="E136" s="3"/>
      <c r="F136" s="3"/>
      <c r="G136" s="3"/>
      <c r="H136" s="2"/>
      <c r="I136" s="9"/>
      <c r="J136" s="5"/>
      <c r="K136" s="5"/>
    </row>
    <row r="137" spans="1:11">
      <c r="A137" s="52"/>
      <c r="B137" s="43"/>
      <c r="C137" s="15" t="s">
        <v>17</v>
      </c>
      <c r="D137" s="3"/>
      <c r="E137" s="6" t="s">
        <v>12</v>
      </c>
      <c r="F137" s="6" t="s">
        <v>12</v>
      </c>
      <c r="G137" s="6" t="s">
        <v>12</v>
      </c>
      <c r="H137" s="2"/>
      <c r="I137" s="9"/>
      <c r="J137" s="6" t="s">
        <v>12</v>
      </c>
      <c r="K137" s="6" t="s">
        <v>12</v>
      </c>
    </row>
    <row r="138" spans="1:11">
      <c r="A138" s="65"/>
      <c r="B138" s="44"/>
      <c r="C138" s="15" t="s">
        <v>18</v>
      </c>
      <c r="D138" s="3"/>
      <c r="E138" s="6" t="s">
        <v>12</v>
      </c>
      <c r="F138" s="6" t="s">
        <v>12</v>
      </c>
      <c r="G138" s="6" t="s">
        <v>12</v>
      </c>
      <c r="H138" s="2"/>
      <c r="I138" s="9"/>
      <c r="J138" s="6" t="s">
        <v>12</v>
      </c>
      <c r="K138" s="6" t="s">
        <v>12</v>
      </c>
    </row>
    <row r="139" spans="1:11" s="1" customFormat="1">
      <c r="A139" s="51" t="s">
        <v>73</v>
      </c>
      <c r="B139" s="73" t="s">
        <v>47</v>
      </c>
      <c r="C139" s="14" t="s">
        <v>11</v>
      </c>
      <c r="D139" s="2">
        <f>SUM(D140:D145)</f>
        <v>13514.5</v>
      </c>
      <c r="E139" s="6" t="s">
        <v>12</v>
      </c>
      <c r="F139" s="6" t="s">
        <v>12</v>
      </c>
      <c r="G139" s="6" t="s">
        <v>12</v>
      </c>
      <c r="H139" s="2">
        <f>SUM(H140:H145)</f>
        <v>1545.1</v>
      </c>
      <c r="I139" s="10">
        <f>H139/D139</f>
        <v>0.11432905397905953</v>
      </c>
      <c r="J139" s="6" t="s">
        <v>12</v>
      </c>
      <c r="K139" s="6" t="s">
        <v>12</v>
      </c>
    </row>
    <row r="140" spans="1:11" s="1" customFormat="1">
      <c r="A140" s="52"/>
      <c r="B140" s="74"/>
      <c r="C140" s="15" t="s">
        <v>13</v>
      </c>
      <c r="D140" s="3">
        <v>13514.5</v>
      </c>
      <c r="E140" s="3">
        <v>13194.5</v>
      </c>
      <c r="F140" s="3">
        <v>12964.8</v>
      </c>
      <c r="G140" s="3">
        <v>1545.1</v>
      </c>
      <c r="H140" s="3">
        <v>1545.1</v>
      </c>
      <c r="I140" s="9">
        <f>H140/D140</f>
        <v>0.11432905397905953</v>
      </c>
      <c r="J140" s="9">
        <f>G140/E140</f>
        <v>0.11710182272916744</v>
      </c>
      <c r="K140" s="9">
        <f>G140/F140</f>
        <v>0.11917653955325189</v>
      </c>
    </row>
    <row r="141" spans="1:11" s="1" customFormat="1" ht="24">
      <c r="A141" s="52"/>
      <c r="B141" s="74"/>
      <c r="C141" s="15" t="s">
        <v>14</v>
      </c>
      <c r="D141" s="3"/>
      <c r="E141" s="3"/>
      <c r="F141" s="3"/>
      <c r="G141" s="3"/>
      <c r="H141" s="2"/>
      <c r="I141" s="4"/>
      <c r="J141" s="5"/>
      <c r="K141" s="5"/>
    </row>
    <row r="142" spans="1:11" s="1" customFormat="1">
      <c r="A142" s="52"/>
      <c r="B142" s="74"/>
      <c r="C142" s="15" t="s">
        <v>15</v>
      </c>
      <c r="D142" s="3"/>
      <c r="E142" s="3"/>
      <c r="F142" s="3"/>
      <c r="G142" s="3"/>
      <c r="H142" s="2"/>
      <c r="I142" s="9"/>
      <c r="J142" s="5"/>
      <c r="K142" s="5"/>
    </row>
    <row r="143" spans="1:11" s="1" customFormat="1" ht="36">
      <c r="A143" s="52"/>
      <c r="B143" s="74"/>
      <c r="C143" s="15" t="s">
        <v>16</v>
      </c>
      <c r="D143" s="3"/>
      <c r="E143" s="3"/>
      <c r="F143" s="3"/>
      <c r="G143" s="3"/>
      <c r="H143" s="2"/>
      <c r="I143" s="9"/>
      <c r="J143" s="5"/>
      <c r="K143" s="5"/>
    </row>
    <row r="144" spans="1:11" s="1" customFormat="1">
      <c r="A144" s="52"/>
      <c r="B144" s="74"/>
      <c r="C144" s="15" t="s">
        <v>17</v>
      </c>
      <c r="D144" s="3"/>
      <c r="E144" s="6" t="s">
        <v>12</v>
      </c>
      <c r="F144" s="6" t="s">
        <v>12</v>
      </c>
      <c r="G144" s="6" t="s">
        <v>12</v>
      </c>
      <c r="H144" s="2"/>
      <c r="I144" s="9"/>
      <c r="J144" s="6" t="s">
        <v>12</v>
      </c>
      <c r="K144" s="6" t="s">
        <v>12</v>
      </c>
    </row>
    <row r="145" spans="1:11" s="1" customFormat="1">
      <c r="A145" s="65"/>
      <c r="B145" s="75"/>
      <c r="C145" s="15" t="s">
        <v>18</v>
      </c>
      <c r="D145" s="3"/>
      <c r="E145" s="6" t="s">
        <v>12</v>
      </c>
      <c r="F145" s="6" t="s">
        <v>12</v>
      </c>
      <c r="G145" s="6" t="s">
        <v>12</v>
      </c>
      <c r="H145" s="2"/>
      <c r="I145" s="9"/>
      <c r="J145" s="6" t="s">
        <v>12</v>
      </c>
      <c r="K145" s="6" t="s">
        <v>12</v>
      </c>
    </row>
    <row r="146" spans="1:11" ht="15" customHeight="1">
      <c r="A146" s="51" t="s">
        <v>33</v>
      </c>
      <c r="B146" s="42" t="s">
        <v>34</v>
      </c>
      <c r="C146" s="14" t="s">
        <v>11</v>
      </c>
      <c r="D146" s="2">
        <f>SUM(D147:D152)</f>
        <v>800</v>
      </c>
      <c r="E146" s="6" t="s">
        <v>12</v>
      </c>
      <c r="F146" s="6" t="s">
        <v>12</v>
      </c>
      <c r="G146" s="6" t="s">
        <v>12</v>
      </c>
      <c r="H146" s="2">
        <f>SUM(H147:H152)</f>
        <v>55.7</v>
      </c>
      <c r="I146" s="10">
        <f>H146/D146</f>
        <v>6.9625000000000006E-2</v>
      </c>
      <c r="J146" s="6" t="s">
        <v>12</v>
      </c>
      <c r="K146" s="6" t="s">
        <v>12</v>
      </c>
    </row>
    <row r="147" spans="1:11">
      <c r="A147" s="52"/>
      <c r="B147" s="43"/>
      <c r="C147" s="15" t="s">
        <v>13</v>
      </c>
      <c r="D147" s="3">
        <f>SUM(D154)</f>
        <v>800</v>
      </c>
      <c r="E147" s="3">
        <f t="shared" ref="E147:H147" si="32">SUM(E154)</f>
        <v>800</v>
      </c>
      <c r="F147" s="3">
        <f t="shared" si="32"/>
        <v>800</v>
      </c>
      <c r="G147" s="3">
        <f t="shared" si="32"/>
        <v>55.7</v>
      </c>
      <c r="H147" s="3">
        <f t="shared" si="32"/>
        <v>55.7</v>
      </c>
      <c r="I147" s="9">
        <f>H147/D147</f>
        <v>6.9625000000000006E-2</v>
      </c>
      <c r="J147" s="9">
        <f>G147/E147</f>
        <v>6.9625000000000006E-2</v>
      </c>
      <c r="K147" s="9">
        <f>G147/F147</f>
        <v>6.9625000000000006E-2</v>
      </c>
    </row>
    <row r="148" spans="1:11" ht="15" customHeight="1">
      <c r="A148" s="52"/>
      <c r="B148" s="43"/>
      <c r="C148" s="15" t="s">
        <v>14</v>
      </c>
      <c r="D148" s="3"/>
      <c r="E148" s="3"/>
      <c r="F148" s="3"/>
      <c r="G148" s="3"/>
      <c r="H148" s="2"/>
      <c r="I148" s="4"/>
      <c r="J148" s="4"/>
      <c r="K148" s="5"/>
    </row>
    <row r="149" spans="1:11">
      <c r="A149" s="52"/>
      <c r="B149" s="43"/>
      <c r="C149" s="15" t="s">
        <v>15</v>
      </c>
      <c r="D149" s="3"/>
      <c r="E149" s="3"/>
      <c r="F149" s="3"/>
      <c r="G149" s="3"/>
      <c r="H149" s="2"/>
      <c r="I149" s="9"/>
      <c r="J149" s="4"/>
      <c r="K149" s="5"/>
    </row>
    <row r="150" spans="1:11" ht="15" customHeight="1">
      <c r="A150" s="52"/>
      <c r="B150" s="43"/>
      <c r="C150" s="15" t="s">
        <v>16</v>
      </c>
      <c r="D150" s="3"/>
      <c r="E150" s="3"/>
      <c r="F150" s="3"/>
      <c r="G150" s="3"/>
      <c r="H150" s="2"/>
      <c r="I150" s="9"/>
      <c r="J150" s="4"/>
      <c r="K150" s="5"/>
    </row>
    <row r="151" spans="1:11">
      <c r="A151" s="52"/>
      <c r="B151" s="43"/>
      <c r="C151" s="15" t="s">
        <v>17</v>
      </c>
      <c r="D151" s="3"/>
      <c r="E151" s="6" t="s">
        <v>12</v>
      </c>
      <c r="F151" s="6" t="s">
        <v>12</v>
      </c>
      <c r="G151" s="6" t="s">
        <v>12</v>
      </c>
      <c r="H151" s="3"/>
      <c r="I151" s="9"/>
      <c r="J151" s="6" t="s">
        <v>12</v>
      </c>
      <c r="K151" s="6" t="s">
        <v>12</v>
      </c>
    </row>
    <row r="152" spans="1:11">
      <c r="A152" s="65"/>
      <c r="B152" s="44"/>
      <c r="C152" s="15" t="s">
        <v>18</v>
      </c>
      <c r="D152" s="3"/>
      <c r="E152" s="6" t="s">
        <v>12</v>
      </c>
      <c r="F152" s="6" t="s">
        <v>12</v>
      </c>
      <c r="G152" s="6" t="s">
        <v>12</v>
      </c>
      <c r="H152" s="3"/>
      <c r="I152" s="9"/>
      <c r="J152" s="6" t="s">
        <v>12</v>
      </c>
      <c r="K152" s="6" t="s">
        <v>12</v>
      </c>
    </row>
    <row r="153" spans="1:11" s="1" customFormat="1">
      <c r="A153" s="51" t="s">
        <v>74</v>
      </c>
      <c r="B153" s="42" t="s">
        <v>34</v>
      </c>
      <c r="C153" s="14" t="s">
        <v>11</v>
      </c>
      <c r="D153" s="2">
        <f>SUM(D154:D159)</f>
        <v>800</v>
      </c>
      <c r="E153" s="6" t="s">
        <v>12</v>
      </c>
      <c r="F153" s="6" t="s">
        <v>12</v>
      </c>
      <c r="G153" s="6" t="s">
        <v>12</v>
      </c>
      <c r="H153" s="2">
        <f>SUM(H154:H159)</f>
        <v>55.7</v>
      </c>
      <c r="I153" s="10">
        <f>H153/D153</f>
        <v>6.9625000000000006E-2</v>
      </c>
      <c r="J153" s="6" t="s">
        <v>12</v>
      </c>
      <c r="K153" s="6" t="s">
        <v>12</v>
      </c>
    </row>
    <row r="154" spans="1:11" s="1" customFormat="1">
      <c r="A154" s="52"/>
      <c r="B154" s="43"/>
      <c r="C154" s="15" t="s">
        <v>13</v>
      </c>
      <c r="D154" s="3">
        <v>800</v>
      </c>
      <c r="E154" s="3">
        <v>800</v>
      </c>
      <c r="F154" s="3">
        <v>800</v>
      </c>
      <c r="G154" s="3">
        <v>55.7</v>
      </c>
      <c r="H154" s="3">
        <v>55.7</v>
      </c>
      <c r="I154" s="9">
        <f>H154/D154</f>
        <v>6.9625000000000006E-2</v>
      </c>
      <c r="J154" s="9">
        <f>G154/E154</f>
        <v>6.9625000000000006E-2</v>
      </c>
      <c r="K154" s="9">
        <f>G154/F154</f>
        <v>6.9625000000000006E-2</v>
      </c>
    </row>
    <row r="155" spans="1:11" s="1" customFormat="1" ht="24">
      <c r="A155" s="52"/>
      <c r="B155" s="43"/>
      <c r="C155" s="15" t="s">
        <v>14</v>
      </c>
      <c r="D155" s="3"/>
      <c r="E155" s="3"/>
      <c r="F155" s="3"/>
      <c r="G155" s="3"/>
      <c r="H155" s="2"/>
      <c r="I155" s="4"/>
      <c r="J155" s="4"/>
      <c r="K155" s="5"/>
    </row>
    <row r="156" spans="1:11" s="1" customFormat="1">
      <c r="A156" s="52"/>
      <c r="B156" s="43"/>
      <c r="C156" s="15" t="s">
        <v>15</v>
      </c>
      <c r="D156" s="3"/>
      <c r="E156" s="3"/>
      <c r="F156" s="3"/>
      <c r="G156" s="3"/>
      <c r="H156" s="2"/>
      <c r="I156" s="9"/>
      <c r="J156" s="4"/>
      <c r="K156" s="5"/>
    </row>
    <row r="157" spans="1:11" s="1" customFormat="1" ht="36">
      <c r="A157" s="52"/>
      <c r="B157" s="43"/>
      <c r="C157" s="15" t="s">
        <v>16</v>
      </c>
      <c r="D157" s="3"/>
      <c r="E157" s="3"/>
      <c r="F157" s="3"/>
      <c r="G157" s="3"/>
      <c r="H157" s="2"/>
      <c r="I157" s="9"/>
      <c r="J157" s="4"/>
      <c r="K157" s="5"/>
    </row>
    <row r="158" spans="1:11" s="1" customFormat="1">
      <c r="A158" s="52"/>
      <c r="B158" s="43"/>
      <c r="C158" s="15" t="s">
        <v>17</v>
      </c>
      <c r="D158" s="3"/>
      <c r="E158" s="6" t="s">
        <v>12</v>
      </c>
      <c r="F158" s="6" t="s">
        <v>12</v>
      </c>
      <c r="G158" s="6" t="s">
        <v>12</v>
      </c>
      <c r="H158" s="3"/>
      <c r="I158" s="9"/>
      <c r="J158" s="6" t="s">
        <v>12</v>
      </c>
      <c r="K158" s="6" t="s">
        <v>12</v>
      </c>
    </row>
    <row r="159" spans="1:11" s="1" customFormat="1">
      <c r="A159" s="65"/>
      <c r="B159" s="44"/>
      <c r="C159" s="15" t="s">
        <v>18</v>
      </c>
      <c r="D159" s="3"/>
      <c r="E159" s="6" t="s">
        <v>12</v>
      </c>
      <c r="F159" s="6" t="s">
        <v>12</v>
      </c>
      <c r="G159" s="6" t="s">
        <v>12</v>
      </c>
      <c r="H159" s="3"/>
      <c r="I159" s="9"/>
      <c r="J159" s="6" t="s">
        <v>12</v>
      </c>
      <c r="K159" s="6" t="s">
        <v>12</v>
      </c>
    </row>
    <row r="160" spans="1:11" ht="15" customHeight="1">
      <c r="A160" s="51" t="s">
        <v>35</v>
      </c>
      <c r="B160" s="42" t="s">
        <v>34</v>
      </c>
      <c r="C160" s="14" t="s">
        <v>11</v>
      </c>
      <c r="D160" s="2">
        <f>SUM(D161:D166)</f>
        <v>661000</v>
      </c>
      <c r="E160" s="6" t="s">
        <v>12</v>
      </c>
      <c r="F160" s="6" t="s">
        <v>12</v>
      </c>
      <c r="G160" s="6" t="s">
        <v>12</v>
      </c>
      <c r="H160" s="2">
        <f>SUM(H161:H166)</f>
        <v>72600</v>
      </c>
      <c r="I160" s="10">
        <f>H160/D160</f>
        <v>0.10983358547655069</v>
      </c>
      <c r="J160" s="6" t="s">
        <v>12</v>
      </c>
      <c r="K160" s="6" t="s">
        <v>12</v>
      </c>
    </row>
    <row r="161" spans="1:11">
      <c r="A161" s="52"/>
      <c r="B161" s="43"/>
      <c r="C161" s="15" t="s">
        <v>13</v>
      </c>
      <c r="D161" s="3"/>
      <c r="E161" s="3"/>
      <c r="F161" s="3"/>
      <c r="G161" s="3"/>
      <c r="H161" s="3"/>
      <c r="I161" s="9"/>
      <c r="J161" s="9"/>
      <c r="K161" s="9"/>
    </row>
    <row r="162" spans="1:11" ht="15" customHeight="1">
      <c r="A162" s="52"/>
      <c r="B162" s="43"/>
      <c r="C162" s="15" t="s">
        <v>14</v>
      </c>
      <c r="D162" s="3"/>
      <c r="E162" s="3"/>
      <c r="F162" s="3"/>
      <c r="G162" s="3"/>
      <c r="H162" s="3"/>
      <c r="I162" s="4"/>
      <c r="J162" s="4"/>
      <c r="K162" s="5"/>
    </row>
    <row r="163" spans="1:11">
      <c r="A163" s="52"/>
      <c r="B163" s="43"/>
      <c r="C163" s="15" t="s">
        <v>15</v>
      </c>
      <c r="D163" s="3"/>
      <c r="E163" s="3"/>
      <c r="F163" s="3"/>
      <c r="G163" s="3"/>
      <c r="H163" s="3"/>
      <c r="I163" s="9"/>
      <c r="J163" s="4"/>
      <c r="K163" s="5"/>
    </row>
    <row r="164" spans="1:11" ht="15" customHeight="1">
      <c r="A164" s="52"/>
      <c r="B164" s="43"/>
      <c r="C164" s="15" t="s">
        <v>16</v>
      </c>
      <c r="D164" s="3"/>
      <c r="E164" s="3"/>
      <c r="F164" s="3"/>
      <c r="G164" s="3"/>
      <c r="H164" s="3"/>
      <c r="I164" s="9"/>
      <c r="J164" s="4"/>
      <c r="K164" s="4"/>
    </row>
    <row r="165" spans="1:11">
      <c r="A165" s="52"/>
      <c r="B165" s="43"/>
      <c r="C165" s="15" t="s">
        <v>17</v>
      </c>
      <c r="D165" s="3"/>
      <c r="E165" s="6" t="s">
        <v>12</v>
      </c>
      <c r="F165" s="6" t="s">
        <v>12</v>
      </c>
      <c r="G165" s="6" t="s">
        <v>12</v>
      </c>
      <c r="H165" s="3"/>
      <c r="I165" s="9"/>
      <c r="J165" s="6" t="s">
        <v>12</v>
      </c>
      <c r="K165" s="6" t="s">
        <v>12</v>
      </c>
    </row>
    <row r="166" spans="1:11">
      <c r="A166" s="65"/>
      <c r="B166" s="44"/>
      <c r="C166" s="15" t="s">
        <v>18</v>
      </c>
      <c r="D166" s="3">
        <f>SUM(D173)</f>
        <v>661000</v>
      </c>
      <c r="E166" s="6" t="s">
        <v>12</v>
      </c>
      <c r="F166" s="6" t="s">
        <v>12</v>
      </c>
      <c r="G166" s="6" t="s">
        <v>12</v>
      </c>
      <c r="H166" s="3">
        <f>SUM(H173)</f>
        <v>72600</v>
      </c>
      <c r="I166" s="9">
        <f t="shared" ref="I166" si="33">H166/D166</f>
        <v>0.10983358547655069</v>
      </c>
      <c r="J166" s="6" t="s">
        <v>12</v>
      </c>
      <c r="K166" s="6" t="s">
        <v>12</v>
      </c>
    </row>
    <row r="167" spans="1:11" s="1" customFormat="1">
      <c r="A167" s="51" t="s">
        <v>86</v>
      </c>
      <c r="B167" s="42" t="s">
        <v>34</v>
      </c>
      <c r="C167" s="14" t="s">
        <v>11</v>
      </c>
      <c r="D167" s="2">
        <f>SUM(D168:D173)</f>
        <v>661000</v>
      </c>
      <c r="E167" s="6" t="s">
        <v>12</v>
      </c>
      <c r="F167" s="6" t="s">
        <v>12</v>
      </c>
      <c r="G167" s="6" t="s">
        <v>12</v>
      </c>
      <c r="H167" s="2">
        <f>SUM(H168:H173)</f>
        <v>72600</v>
      </c>
      <c r="I167" s="10">
        <f>H167/D167</f>
        <v>0.10983358547655069</v>
      </c>
      <c r="J167" s="6" t="s">
        <v>12</v>
      </c>
      <c r="K167" s="6" t="s">
        <v>12</v>
      </c>
    </row>
    <row r="168" spans="1:11" s="1" customFormat="1">
      <c r="A168" s="52"/>
      <c r="B168" s="43"/>
      <c r="C168" s="15" t="s">
        <v>13</v>
      </c>
      <c r="D168" s="3"/>
      <c r="E168" s="3"/>
      <c r="F168" s="3"/>
      <c r="G168" s="3"/>
      <c r="H168" s="3"/>
      <c r="I168" s="9"/>
      <c r="J168" s="9"/>
      <c r="K168" s="9"/>
    </row>
    <row r="169" spans="1:11" s="1" customFormat="1" ht="24">
      <c r="A169" s="52"/>
      <c r="B169" s="43"/>
      <c r="C169" s="15" t="s">
        <v>14</v>
      </c>
      <c r="D169" s="3"/>
      <c r="E169" s="3"/>
      <c r="F169" s="3"/>
      <c r="G169" s="3"/>
      <c r="H169" s="3"/>
      <c r="I169" s="4"/>
      <c r="J169" s="4"/>
      <c r="K169" s="5"/>
    </row>
    <row r="170" spans="1:11" s="1" customFormat="1">
      <c r="A170" s="52"/>
      <c r="B170" s="43"/>
      <c r="C170" s="15" t="s">
        <v>15</v>
      </c>
      <c r="D170" s="3"/>
      <c r="E170" s="3"/>
      <c r="F170" s="3"/>
      <c r="G170" s="3"/>
      <c r="H170" s="3"/>
      <c r="I170" s="9"/>
      <c r="J170" s="4"/>
      <c r="K170" s="5"/>
    </row>
    <row r="171" spans="1:11" s="1" customFormat="1" ht="36">
      <c r="A171" s="52"/>
      <c r="B171" s="43"/>
      <c r="C171" s="15" t="s">
        <v>16</v>
      </c>
      <c r="D171" s="3"/>
      <c r="E171" s="3"/>
      <c r="F171" s="3"/>
      <c r="G171" s="3"/>
      <c r="H171" s="3"/>
      <c r="I171" s="9"/>
      <c r="J171" s="4"/>
      <c r="K171" s="4"/>
    </row>
    <row r="172" spans="1:11" s="1" customFormat="1">
      <c r="A172" s="52"/>
      <c r="B172" s="43"/>
      <c r="C172" s="15" t="s">
        <v>17</v>
      </c>
      <c r="D172" s="3"/>
      <c r="E172" s="6" t="s">
        <v>12</v>
      </c>
      <c r="F172" s="6" t="s">
        <v>12</v>
      </c>
      <c r="G172" s="6" t="s">
        <v>12</v>
      </c>
      <c r="H172" s="3"/>
      <c r="I172" s="9"/>
      <c r="J172" s="6" t="s">
        <v>12</v>
      </c>
      <c r="K172" s="6" t="s">
        <v>12</v>
      </c>
    </row>
    <row r="173" spans="1:11" s="1" customFormat="1">
      <c r="A173" s="65"/>
      <c r="B173" s="44"/>
      <c r="C173" s="15" t="s">
        <v>18</v>
      </c>
      <c r="D173" s="3">
        <v>661000</v>
      </c>
      <c r="E173" s="6" t="s">
        <v>12</v>
      </c>
      <c r="F173" s="6" t="s">
        <v>12</v>
      </c>
      <c r="G173" s="6" t="s">
        <v>12</v>
      </c>
      <c r="H173" s="3">
        <v>72600</v>
      </c>
      <c r="I173" s="9">
        <f t="shared" ref="I173" si="34">H173/D173</f>
        <v>0.10983358547655069</v>
      </c>
      <c r="J173" s="6" t="s">
        <v>12</v>
      </c>
      <c r="K173" s="6" t="s">
        <v>12</v>
      </c>
    </row>
    <row r="174" spans="1:11" s="1" customFormat="1">
      <c r="A174" s="66" t="s">
        <v>87</v>
      </c>
      <c r="B174" s="42" t="s">
        <v>34</v>
      </c>
      <c r="C174" s="14" t="s">
        <v>11</v>
      </c>
      <c r="D174" s="2">
        <f>SUM(D175:D180)</f>
        <v>16310</v>
      </c>
      <c r="E174" s="6" t="s">
        <v>12</v>
      </c>
      <c r="F174" s="6" t="s">
        <v>12</v>
      </c>
      <c r="G174" s="6" t="s">
        <v>12</v>
      </c>
      <c r="H174" s="2">
        <f>SUM(H175:H180)</f>
        <v>7105.7</v>
      </c>
      <c r="I174" s="10">
        <f>H174/D174</f>
        <v>0.43566523605150215</v>
      </c>
      <c r="J174" s="6" t="s">
        <v>12</v>
      </c>
      <c r="K174" s="6" t="s">
        <v>12</v>
      </c>
    </row>
    <row r="175" spans="1:11" s="1" customFormat="1">
      <c r="A175" s="67"/>
      <c r="B175" s="43"/>
      <c r="C175" s="15" t="s">
        <v>13</v>
      </c>
      <c r="D175" s="3">
        <f>SUM(D182)</f>
        <v>16310</v>
      </c>
      <c r="E175" s="3">
        <f t="shared" ref="E175:H175" si="35">SUM(E182)</f>
        <v>16310</v>
      </c>
      <c r="F175" s="3">
        <f t="shared" si="35"/>
        <v>16310</v>
      </c>
      <c r="G175" s="3">
        <f t="shared" si="35"/>
        <v>7105.7</v>
      </c>
      <c r="H175" s="3">
        <f t="shared" si="35"/>
        <v>7105.7</v>
      </c>
      <c r="I175" s="9">
        <f>H175/D175</f>
        <v>0.43566523605150215</v>
      </c>
      <c r="J175" s="9">
        <f>G175/E175</f>
        <v>0.43566523605150215</v>
      </c>
      <c r="K175" s="9">
        <f>G175/F175</f>
        <v>0.43566523605150215</v>
      </c>
    </row>
    <row r="176" spans="1:11" s="1" customFormat="1" ht="24">
      <c r="A176" s="67"/>
      <c r="B176" s="43"/>
      <c r="C176" s="15" t="s">
        <v>14</v>
      </c>
      <c r="D176" s="3"/>
      <c r="E176" s="3"/>
      <c r="F176" s="3"/>
      <c r="G176" s="3"/>
      <c r="H176" s="2"/>
      <c r="I176" s="4"/>
      <c r="J176" s="4"/>
      <c r="K176" s="5"/>
    </row>
    <row r="177" spans="1:11" s="1" customFormat="1">
      <c r="A177" s="67"/>
      <c r="B177" s="43"/>
      <c r="C177" s="15" t="s">
        <v>15</v>
      </c>
      <c r="D177" s="3"/>
      <c r="E177" s="3"/>
      <c r="F177" s="3"/>
      <c r="G177" s="3"/>
      <c r="H177" s="2"/>
      <c r="I177" s="9"/>
      <c r="J177" s="4"/>
      <c r="K177" s="5"/>
    </row>
    <row r="178" spans="1:11" s="1" customFormat="1" ht="36">
      <c r="A178" s="67"/>
      <c r="B178" s="43"/>
      <c r="C178" s="15" t="s">
        <v>16</v>
      </c>
      <c r="D178" s="3"/>
      <c r="E178" s="3"/>
      <c r="F178" s="3"/>
      <c r="G178" s="3"/>
      <c r="H178" s="2"/>
      <c r="I178" s="9"/>
      <c r="J178" s="4"/>
      <c r="K178" s="5"/>
    </row>
    <row r="179" spans="1:11" s="1" customFormat="1">
      <c r="A179" s="67"/>
      <c r="B179" s="43"/>
      <c r="C179" s="15" t="s">
        <v>17</v>
      </c>
      <c r="D179" s="3"/>
      <c r="E179" s="6" t="s">
        <v>12</v>
      </c>
      <c r="F179" s="6" t="s">
        <v>12</v>
      </c>
      <c r="G179" s="6" t="s">
        <v>12</v>
      </c>
      <c r="H179" s="3"/>
      <c r="I179" s="9"/>
      <c r="J179" s="6" t="s">
        <v>12</v>
      </c>
      <c r="K179" s="6" t="s">
        <v>12</v>
      </c>
    </row>
    <row r="180" spans="1:11" s="1" customFormat="1">
      <c r="A180" s="68"/>
      <c r="B180" s="44"/>
      <c r="C180" s="15" t="s">
        <v>18</v>
      </c>
      <c r="D180" s="3"/>
      <c r="E180" s="6" t="s">
        <v>12</v>
      </c>
      <c r="F180" s="6" t="s">
        <v>12</v>
      </c>
      <c r="G180" s="6" t="s">
        <v>12</v>
      </c>
      <c r="H180" s="3"/>
      <c r="I180" s="9"/>
      <c r="J180" s="6" t="s">
        <v>12</v>
      </c>
      <c r="K180" s="6" t="s">
        <v>12</v>
      </c>
    </row>
    <row r="181" spans="1:11" s="1" customFormat="1">
      <c r="A181" s="66" t="s">
        <v>88</v>
      </c>
      <c r="B181" s="42" t="s">
        <v>34</v>
      </c>
      <c r="C181" s="14" t="s">
        <v>11</v>
      </c>
      <c r="D181" s="2">
        <f>SUM(D182:D187)</f>
        <v>16310</v>
      </c>
      <c r="E181" s="6" t="s">
        <v>12</v>
      </c>
      <c r="F181" s="6" t="s">
        <v>12</v>
      </c>
      <c r="G181" s="6" t="s">
        <v>12</v>
      </c>
      <c r="H181" s="2">
        <f>SUM(H182:H187)</f>
        <v>7105.7</v>
      </c>
      <c r="I181" s="10">
        <f>H181/D181</f>
        <v>0.43566523605150215</v>
      </c>
      <c r="J181" s="6" t="s">
        <v>12</v>
      </c>
      <c r="K181" s="6" t="s">
        <v>12</v>
      </c>
    </row>
    <row r="182" spans="1:11" s="1" customFormat="1">
      <c r="A182" s="67"/>
      <c r="B182" s="43"/>
      <c r="C182" s="15" t="s">
        <v>13</v>
      </c>
      <c r="D182" s="3">
        <v>16310</v>
      </c>
      <c r="E182" s="3">
        <v>16310</v>
      </c>
      <c r="F182" s="3">
        <v>16310</v>
      </c>
      <c r="G182" s="3">
        <v>7105.7</v>
      </c>
      <c r="H182" s="3">
        <v>7105.7</v>
      </c>
      <c r="I182" s="9">
        <f>H182/D182</f>
        <v>0.43566523605150215</v>
      </c>
      <c r="J182" s="9">
        <f>G182/E182</f>
        <v>0.43566523605150215</v>
      </c>
      <c r="K182" s="9">
        <f>G182/F182</f>
        <v>0.43566523605150215</v>
      </c>
    </row>
    <row r="183" spans="1:11" s="1" customFormat="1" ht="24">
      <c r="A183" s="67"/>
      <c r="B183" s="43"/>
      <c r="C183" s="15" t="s">
        <v>14</v>
      </c>
      <c r="D183" s="3"/>
      <c r="E183" s="3"/>
      <c r="F183" s="3"/>
      <c r="G183" s="3"/>
      <c r="H183" s="2"/>
      <c r="I183" s="4"/>
      <c r="J183" s="4"/>
      <c r="K183" s="5"/>
    </row>
    <row r="184" spans="1:11" s="1" customFormat="1">
      <c r="A184" s="67"/>
      <c r="B184" s="43"/>
      <c r="C184" s="15" t="s">
        <v>15</v>
      </c>
      <c r="D184" s="3"/>
      <c r="E184" s="3"/>
      <c r="F184" s="3"/>
      <c r="G184" s="3"/>
      <c r="H184" s="2"/>
      <c r="I184" s="9"/>
      <c r="J184" s="4"/>
      <c r="K184" s="5"/>
    </row>
    <row r="185" spans="1:11" s="1" customFormat="1" ht="36">
      <c r="A185" s="67"/>
      <c r="B185" s="43"/>
      <c r="C185" s="15" t="s">
        <v>16</v>
      </c>
      <c r="D185" s="3"/>
      <c r="E185" s="3"/>
      <c r="F185" s="3"/>
      <c r="G185" s="3"/>
      <c r="H185" s="2"/>
      <c r="I185" s="9"/>
      <c r="J185" s="4"/>
      <c r="K185" s="5"/>
    </row>
    <row r="186" spans="1:11" s="1" customFormat="1">
      <c r="A186" s="67"/>
      <c r="B186" s="43"/>
      <c r="C186" s="15" t="s">
        <v>17</v>
      </c>
      <c r="D186" s="3"/>
      <c r="E186" s="6" t="s">
        <v>12</v>
      </c>
      <c r="F186" s="6" t="s">
        <v>12</v>
      </c>
      <c r="G186" s="6" t="s">
        <v>12</v>
      </c>
      <c r="H186" s="3"/>
      <c r="I186" s="9"/>
      <c r="J186" s="6" t="s">
        <v>12</v>
      </c>
      <c r="K186" s="6" t="s">
        <v>12</v>
      </c>
    </row>
    <row r="187" spans="1:11" s="1" customFormat="1">
      <c r="A187" s="68"/>
      <c r="B187" s="44"/>
      <c r="C187" s="15" t="s">
        <v>18</v>
      </c>
      <c r="D187" s="3"/>
      <c r="E187" s="6" t="s">
        <v>12</v>
      </c>
      <c r="F187" s="6" t="s">
        <v>12</v>
      </c>
      <c r="G187" s="6" t="s">
        <v>12</v>
      </c>
      <c r="H187" s="3"/>
      <c r="I187" s="9"/>
      <c r="J187" s="6" t="s">
        <v>12</v>
      </c>
      <c r="K187" s="6" t="s">
        <v>12</v>
      </c>
    </row>
    <row r="188" spans="1:11" s="1" customFormat="1">
      <c r="A188" s="66" t="s">
        <v>117</v>
      </c>
      <c r="B188" s="42" t="s">
        <v>94</v>
      </c>
      <c r="C188" s="14" t="s">
        <v>11</v>
      </c>
      <c r="D188" s="2">
        <f>SUM(D189:D194)</f>
        <v>4000000</v>
      </c>
      <c r="E188" s="6" t="s">
        <v>12</v>
      </c>
      <c r="F188" s="6" t="s">
        <v>12</v>
      </c>
      <c r="G188" s="6" t="s">
        <v>12</v>
      </c>
      <c r="H188" s="2">
        <f>SUM(H189:H194)</f>
        <v>0</v>
      </c>
      <c r="I188" s="10">
        <f>H188/D188</f>
        <v>0</v>
      </c>
      <c r="J188" s="6" t="s">
        <v>12</v>
      </c>
      <c r="K188" s="6" t="s">
        <v>12</v>
      </c>
    </row>
    <row r="189" spans="1:11" s="1" customFormat="1">
      <c r="A189" s="67"/>
      <c r="B189" s="43"/>
      <c r="C189" s="15" t="s">
        <v>13</v>
      </c>
      <c r="D189" s="3"/>
      <c r="E189" s="3"/>
      <c r="F189" s="3"/>
      <c r="G189" s="3"/>
      <c r="H189" s="3"/>
      <c r="I189" s="9"/>
      <c r="J189" s="9"/>
      <c r="K189" s="9"/>
    </row>
    <row r="190" spans="1:11" s="1" customFormat="1" ht="24">
      <c r="A190" s="67"/>
      <c r="B190" s="43"/>
      <c r="C190" s="15" t="s">
        <v>14</v>
      </c>
      <c r="D190" s="3"/>
      <c r="E190" s="3"/>
      <c r="F190" s="3"/>
      <c r="G190" s="3"/>
      <c r="H190" s="3"/>
      <c r="I190" s="4"/>
      <c r="J190" s="4"/>
      <c r="K190" s="5"/>
    </row>
    <row r="191" spans="1:11" s="1" customFormat="1">
      <c r="A191" s="67"/>
      <c r="B191" s="43"/>
      <c r="C191" s="15" t="s">
        <v>15</v>
      </c>
      <c r="D191" s="3">
        <f t="shared" ref="D191:H194" si="36">SUM(D198)</f>
        <v>3000000</v>
      </c>
      <c r="E191" s="6" t="s">
        <v>12</v>
      </c>
      <c r="F191" s="6" t="s">
        <v>12</v>
      </c>
      <c r="G191" s="6" t="s">
        <v>12</v>
      </c>
      <c r="H191" s="3">
        <f t="shared" si="36"/>
        <v>0</v>
      </c>
      <c r="I191" s="4">
        <f>H191/D191</f>
        <v>0</v>
      </c>
      <c r="J191" s="6" t="s">
        <v>12</v>
      </c>
      <c r="K191" s="6" t="s">
        <v>12</v>
      </c>
    </row>
    <row r="192" spans="1:11" s="1" customFormat="1" ht="36">
      <c r="A192" s="67"/>
      <c r="B192" s="43"/>
      <c r="C192" s="15" t="s">
        <v>16</v>
      </c>
      <c r="D192" s="3"/>
      <c r="E192" s="3"/>
      <c r="F192" s="3"/>
      <c r="G192" s="3"/>
      <c r="H192" s="3"/>
      <c r="I192" s="9"/>
      <c r="J192" s="4"/>
      <c r="K192" s="5"/>
    </row>
    <row r="193" spans="1:11" s="1" customFormat="1">
      <c r="A193" s="67"/>
      <c r="B193" s="43"/>
      <c r="C193" s="15" t="s">
        <v>17</v>
      </c>
      <c r="D193" s="3"/>
      <c r="E193" s="6" t="s">
        <v>12</v>
      </c>
      <c r="F193" s="6" t="s">
        <v>12</v>
      </c>
      <c r="G193" s="6" t="s">
        <v>12</v>
      </c>
      <c r="H193" s="3"/>
      <c r="I193" s="9"/>
      <c r="J193" s="6" t="s">
        <v>12</v>
      </c>
      <c r="K193" s="6" t="s">
        <v>12</v>
      </c>
    </row>
    <row r="194" spans="1:11" s="1" customFormat="1">
      <c r="A194" s="68"/>
      <c r="B194" s="44"/>
      <c r="C194" s="15" t="s">
        <v>18</v>
      </c>
      <c r="D194" s="3">
        <f t="shared" si="36"/>
        <v>1000000</v>
      </c>
      <c r="E194" s="6" t="s">
        <v>12</v>
      </c>
      <c r="F194" s="6" t="s">
        <v>12</v>
      </c>
      <c r="G194" s="6" t="s">
        <v>12</v>
      </c>
      <c r="H194" s="3">
        <f t="shared" ref="H194" si="37">SUM(H201)</f>
        <v>0</v>
      </c>
      <c r="I194" s="4">
        <f t="shared" ref="I194" si="38">H194/D194</f>
        <v>0</v>
      </c>
      <c r="J194" s="6" t="s">
        <v>12</v>
      </c>
      <c r="K194" s="6" t="s">
        <v>12</v>
      </c>
    </row>
    <row r="195" spans="1:11" s="1" customFormat="1" ht="15" customHeight="1">
      <c r="A195" s="66" t="s">
        <v>118</v>
      </c>
      <c r="B195" s="42" t="s">
        <v>94</v>
      </c>
      <c r="C195" s="14" t="s">
        <v>11</v>
      </c>
      <c r="D195" s="2">
        <f>SUM(D196:D201)</f>
        <v>4000000</v>
      </c>
      <c r="E195" s="6" t="s">
        <v>12</v>
      </c>
      <c r="F195" s="6" t="s">
        <v>12</v>
      </c>
      <c r="G195" s="6" t="s">
        <v>12</v>
      </c>
      <c r="H195" s="2">
        <f>SUM(H196:H201)</f>
        <v>0</v>
      </c>
      <c r="I195" s="10">
        <f>H195/D195</f>
        <v>0</v>
      </c>
      <c r="J195" s="6" t="s">
        <v>12</v>
      </c>
      <c r="K195" s="6" t="s">
        <v>12</v>
      </c>
    </row>
    <row r="196" spans="1:11" s="1" customFormat="1">
      <c r="A196" s="67"/>
      <c r="B196" s="43"/>
      <c r="C196" s="15" t="s">
        <v>13</v>
      </c>
      <c r="D196" s="3"/>
      <c r="E196" s="3"/>
      <c r="F196" s="3"/>
      <c r="G196" s="3"/>
      <c r="H196" s="3"/>
      <c r="I196" s="9"/>
      <c r="J196" s="9"/>
      <c r="K196" s="9"/>
    </row>
    <row r="197" spans="1:11" s="1" customFormat="1" ht="24">
      <c r="A197" s="67"/>
      <c r="B197" s="43"/>
      <c r="C197" s="15" t="s">
        <v>14</v>
      </c>
      <c r="D197" s="3"/>
      <c r="E197" s="3"/>
      <c r="F197" s="3"/>
      <c r="G197" s="3"/>
      <c r="H197" s="2"/>
      <c r="I197" s="4"/>
      <c r="J197" s="4"/>
      <c r="K197" s="5"/>
    </row>
    <row r="198" spans="1:11" s="1" customFormat="1">
      <c r="A198" s="67"/>
      <c r="B198" s="43"/>
      <c r="C198" s="15" t="s">
        <v>15</v>
      </c>
      <c r="D198" s="3">
        <v>3000000</v>
      </c>
      <c r="E198" s="6" t="s">
        <v>12</v>
      </c>
      <c r="F198" s="6" t="s">
        <v>12</v>
      </c>
      <c r="G198" s="6" t="s">
        <v>12</v>
      </c>
      <c r="H198" s="2">
        <v>0</v>
      </c>
      <c r="I198" s="4">
        <f>H198/D198</f>
        <v>0</v>
      </c>
      <c r="J198" s="6" t="s">
        <v>12</v>
      </c>
      <c r="K198" s="6" t="s">
        <v>12</v>
      </c>
    </row>
    <row r="199" spans="1:11" s="1" customFormat="1" ht="36">
      <c r="A199" s="67"/>
      <c r="B199" s="43"/>
      <c r="C199" s="15" t="s">
        <v>16</v>
      </c>
      <c r="D199" s="3"/>
      <c r="E199" s="3"/>
      <c r="F199" s="3"/>
      <c r="G199" s="3"/>
      <c r="H199" s="2"/>
      <c r="I199" s="9"/>
      <c r="J199" s="4"/>
      <c r="K199" s="5"/>
    </row>
    <row r="200" spans="1:11" s="1" customFormat="1">
      <c r="A200" s="67"/>
      <c r="B200" s="43"/>
      <c r="C200" s="15" t="s">
        <v>17</v>
      </c>
      <c r="D200" s="3"/>
      <c r="E200" s="6" t="s">
        <v>12</v>
      </c>
      <c r="F200" s="6" t="s">
        <v>12</v>
      </c>
      <c r="G200" s="6" t="s">
        <v>12</v>
      </c>
      <c r="H200" s="3"/>
      <c r="I200" s="9"/>
      <c r="J200" s="6" t="s">
        <v>12</v>
      </c>
      <c r="K200" s="6" t="s">
        <v>12</v>
      </c>
    </row>
    <row r="201" spans="1:11" s="1" customFormat="1">
      <c r="A201" s="68"/>
      <c r="B201" s="44"/>
      <c r="C201" s="15" t="s">
        <v>18</v>
      </c>
      <c r="D201" s="3">
        <v>1000000</v>
      </c>
      <c r="E201" s="6" t="s">
        <v>12</v>
      </c>
      <c r="F201" s="6" t="s">
        <v>12</v>
      </c>
      <c r="G201" s="6" t="s">
        <v>12</v>
      </c>
      <c r="H201" s="3">
        <v>0</v>
      </c>
      <c r="I201" s="4">
        <f t="shared" ref="I201" si="39">H201/D201</f>
        <v>0</v>
      </c>
      <c r="J201" s="6" t="s">
        <v>12</v>
      </c>
      <c r="K201" s="6" t="s">
        <v>12</v>
      </c>
    </row>
    <row r="202" spans="1:11" s="1" customFormat="1">
      <c r="A202" s="66" t="s">
        <v>119</v>
      </c>
      <c r="B202" s="42" t="s">
        <v>34</v>
      </c>
      <c r="C202" s="14" t="s">
        <v>11</v>
      </c>
      <c r="D202" s="2">
        <f>SUM(D203:D208)</f>
        <v>1900</v>
      </c>
      <c r="E202" s="6" t="s">
        <v>12</v>
      </c>
      <c r="F202" s="6" t="s">
        <v>12</v>
      </c>
      <c r="G202" s="6" t="s">
        <v>12</v>
      </c>
      <c r="H202" s="2">
        <f>SUM(H203:H208)</f>
        <v>0</v>
      </c>
      <c r="I202" s="10">
        <f>H202/D202</f>
        <v>0</v>
      </c>
      <c r="J202" s="6" t="s">
        <v>12</v>
      </c>
      <c r="K202" s="6" t="s">
        <v>12</v>
      </c>
    </row>
    <row r="203" spans="1:11" s="1" customFormat="1">
      <c r="A203" s="67"/>
      <c r="B203" s="43"/>
      <c r="C203" s="15" t="s">
        <v>13</v>
      </c>
      <c r="D203" s="3">
        <f t="shared" ref="D203:H203" si="40">SUM(D210)</f>
        <v>1900</v>
      </c>
      <c r="E203" s="3">
        <f t="shared" si="40"/>
        <v>1900</v>
      </c>
      <c r="F203" s="3">
        <f t="shared" si="40"/>
        <v>1900</v>
      </c>
      <c r="G203" s="3">
        <f t="shared" si="40"/>
        <v>0</v>
      </c>
      <c r="H203" s="3">
        <f t="shared" si="40"/>
        <v>0</v>
      </c>
      <c r="I203" s="9">
        <f>H203/D203</f>
        <v>0</v>
      </c>
      <c r="J203" s="9">
        <f>G203/E203</f>
        <v>0</v>
      </c>
      <c r="K203" s="9">
        <f>G203/F203</f>
        <v>0</v>
      </c>
    </row>
    <row r="204" spans="1:11" s="1" customFormat="1" ht="24">
      <c r="A204" s="67"/>
      <c r="B204" s="43"/>
      <c r="C204" s="15" t="s">
        <v>14</v>
      </c>
      <c r="D204" s="3"/>
      <c r="E204" s="3"/>
      <c r="F204" s="3"/>
      <c r="G204" s="3"/>
      <c r="H204" s="3"/>
      <c r="I204" s="4"/>
      <c r="J204" s="4"/>
      <c r="K204" s="5"/>
    </row>
    <row r="205" spans="1:11" s="1" customFormat="1">
      <c r="A205" s="67"/>
      <c r="B205" s="43"/>
      <c r="C205" s="15" t="s">
        <v>15</v>
      </c>
      <c r="D205" s="3"/>
      <c r="E205" s="3"/>
      <c r="F205" s="3"/>
      <c r="G205" s="3"/>
      <c r="H205" s="3"/>
      <c r="I205" s="4"/>
      <c r="J205" s="4"/>
      <c r="K205" s="5"/>
    </row>
    <row r="206" spans="1:11" s="1" customFormat="1" ht="36">
      <c r="A206" s="67"/>
      <c r="B206" s="43"/>
      <c r="C206" s="15" t="s">
        <v>16</v>
      </c>
      <c r="D206" s="3"/>
      <c r="E206" s="3"/>
      <c r="F206" s="3"/>
      <c r="G206" s="3"/>
      <c r="H206" s="3"/>
      <c r="I206" s="9"/>
      <c r="J206" s="4"/>
      <c r="K206" s="5"/>
    </row>
    <row r="207" spans="1:11" s="1" customFormat="1">
      <c r="A207" s="67"/>
      <c r="B207" s="43"/>
      <c r="C207" s="15" t="s">
        <v>17</v>
      </c>
      <c r="D207" s="3"/>
      <c r="E207" s="6" t="s">
        <v>12</v>
      </c>
      <c r="F207" s="6" t="s">
        <v>12</v>
      </c>
      <c r="G207" s="6" t="s">
        <v>12</v>
      </c>
      <c r="H207" s="3"/>
      <c r="I207" s="9"/>
      <c r="J207" s="6" t="s">
        <v>12</v>
      </c>
      <c r="K207" s="6" t="s">
        <v>12</v>
      </c>
    </row>
    <row r="208" spans="1:11" s="1" customFormat="1">
      <c r="A208" s="68"/>
      <c r="B208" s="44"/>
      <c r="C208" s="15" t="s">
        <v>18</v>
      </c>
      <c r="D208" s="3"/>
      <c r="E208" s="6" t="s">
        <v>12</v>
      </c>
      <c r="F208" s="6" t="s">
        <v>12</v>
      </c>
      <c r="G208" s="6" t="s">
        <v>12</v>
      </c>
      <c r="H208" s="3"/>
      <c r="I208" s="4"/>
      <c r="J208" s="6" t="s">
        <v>12</v>
      </c>
      <c r="K208" s="6" t="s">
        <v>12</v>
      </c>
    </row>
    <row r="209" spans="1:12" s="1" customFormat="1">
      <c r="A209" s="66" t="s">
        <v>120</v>
      </c>
      <c r="B209" s="42" t="s">
        <v>34</v>
      </c>
      <c r="C209" s="14" t="s">
        <v>11</v>
      </c>
      <c r="D209" s="2">
        <f>SUM(D210:D215)</f>
        <v>1900</v>
      </c>
      <c r="E209" s="6" t="s">
        <v>12</v>
      </c>
      <c r="F209" s="6" t="s">
        <v>12</v>
      </c>
      <c r="G209" s="6" t="s">
        <v>12</v>
      </c>
      <c r="H209" s="2">
        <f>SUM(H210:H215)</f>
        <v>0</v>
      </c>
      <c r="I209" s="10">
        <f>H209/D209</f>
        <v>0</v>
      </c>
      <c r="J209" s="6" t="s">
        <v>12</v>
      </c>
      <c r="K209" s="6" t="s">
        <v>12</v>
      </c>
    </row>
    <row r="210" spans="1:12" s="1" customFormat="1">
      <c r="A210" s="67"/>
      <c r="B210" s="43"/>
      <c r="C210" s="15" t="s">
        <v>13</v>
      </c>
      <c r="D210" s="3">
        <v>1900</v>
      </c>
      <c r="E210" s="3">
        <v>1900</v>
      </c>
      <c r="F210" s="3">
        <v>1900</v>
      </c>
      <c r="G210" s="3">
        <v>0</v>
      </c>
      <c r="H210" s="3">
        <v>0</v>
      </c>
      <c r="I210" s="9">
        <f>H210/D210</f>
        <v>0</v>
      </c>
      <c r="J210" s="9">
        <f>G210/E210</f>
        <v>0</v>
      </c>
      <c r="K210" s="9">
        <f>G210/F210</f>
        <v>0</v>
      </c>
    </row>
    <row r="211" spans="1:12" s="1" customFormat="1" ht="24">
      <c r="A211" s="67"/>
      <c r="B211" s="43"/>
      <c r="C211" s="15" t="s">
        <v>14</v>
      </c>
      <c r="D211" s="3"/>
      <c r="E211" s="3"/>
      <c r="F211" s="3"/>
      <c r="G211" s="3"/>
      <c r="H211" s="2"/>
      <c r="I211" s="4"/>
      <c r="J211" s="4"/>
      <c r="K211" s="5"/>
    </row>
    <row r="212" spans="1:12" s="1" customFormat="1">
      <c r="A212" s="67"/>
      <c r="B212" s="43"/>
      <c r="C212" s="15" t="s">
        <v>15</v>
      </c>
      <c r="D212" s="3"/>
      <c r="E212" s="3"/>
      <c r="F212" s="3"/>
      <c r="G212" s="3"/>
      <c r="H212" s="2"/>
      <c r="I212" s="4"/>
      <c r="J212" s="4"/>
      <c r="K212" s="4"/>
    </row>
    <row r="213" spans="1:12" s="1" customFormat="1" ht="36">
      <c r="A213" s="67"/>
      <c r="B213" s="43"/>
      <c r="C213" s="15" t="s">
        <v>16</v>
      </c>
      <c r="D213" s="3"/>
      <c r="E213" s="3"/>
      <c r="F213" s="3"/>
      <c r="G213" s="3"/>
      <c r="H213" s="2"/>
      <c r="I213" s="9"/>
      <c r="J213" s="4"/>
      <c r="K213" s="5"/>
    </row>
    <row r="214" spans="1:12" s="1" customFormat="1">
      <c r="A214" s="67"/>
      <c r="B214" s="43"/>
      <c r="C214" s="15" t="s">
        <v>17</v>
      </c>
      <c r="D214" s="3"/>
      <c r="E214" s="6" t="s">
        <v>12</v>
      </c>
      <c r="F214" s="6" t="s">
        <v>12</v>
      </c>
      <c r="G214" s="6" t="s">
        <v>12</v>
      </c>
      <c r="H214" s="3"/>
      <c r="I214" s="9"/>
      <c r="J214" s="6" t="s">
        <v>12</v>
      </c>
      <c r="K214" s="6" t="s">
        <v>12</v>
      </c>
    </row>
    <row r="215" spans="1:12" s="1" customFormat="1">
      <c r="A215" s="68"/>
      <c r="B215" s="44"/>
      <c r="C215" s="15" t="s">
        <v>18</v>
      </c>
      <c r="D215" s="3"/>
      <c r="E215" s="6" t="s">
        <v>12</v>
      </c>
      <c r="F215" s="6" t="s">
        <v>12</v>
      </c>
      <c r="G215" s="6" t="s">
        <v>12</v>
      </c>
      <c r="H215" s="3"/>
      <c r="I215" s="4"/>
      <c r="J215" s="6" t="s">
        <v>12</v>
      </c>
      <c r="K215" s="6" t="s">
        <v>12</v>
      </c>
    </row>
    <row r="216" spans="1:12" ht="15" customHeight="1">
      <c r="A216" s="57" t="s">
        <v>66</v>
      </c>
      <c r="B216" s="42" t="s">
        <v>36</v>
      </c>
      <c r="C216" s="14" t="s">
        <v>11</v>
      </c>
      <c r="D216" s="2">
        <f>D217+D219+D221</f>
        <v>11983540.799999999</v>
      </c>
      <c r="E216" s="6" t="s">
        <v>12</v>
      </c>
      <c r="F216" s="6" t="s">
        <v>12</v>
      </c>
      <c r="G216" s="6" t="s">
        <v>12</v>
      </c>
      <c r="H216" s="2">
        <f>H217+H219+H221</f>
        <v>624509.94500000007</v>
      </c>
      <c r="I216" s="10">
        <f>H216/D216</f>
        <v>5.2113974944700832E-2</v>
      </c>
      <c r="J216" s="6" t="s">
        <v>12</v>
      </c>
      <c r="K216" s="6" t="s">
        <v>12</v>
      </c>
    </row>
    <row r="217" spans="1:12">
      <c r="A217" s="58"/>
      <c r="B217" s="43"/>
      <c r="C217" s="15" t="s">
        <v>13</v>
      </c>
      <c r="D217" s="3">
        <f>D232+D281+D337+D372+D379+D386+D393+D400+D407+D414+D421</f>
        <v>10085033.199999999</v>
      </c>
      <c r="E217" s="3">
        <f>E232+E281+E337+E372+E379+E386+E393+E400+E407+E414+E421</f>
        <v>10085033.199999999</v>
      </c>
      <c r="F217" s="3">
        <f>F232+F281+F337+F372+F379+F386+F393+F400+F407+F414+F421</f>
        <v>9556225.9190000016</v>
      </c>
      <c r="G217" s="3">
        <f>G232+G281+G337+G372+G379+G386+G393+G400+G407+G414+G421</f>
        <v>1273016.3359999999</v>
      </c>
      <c r="H217" s="3">
        <f>H232+H281+H337+H372+H379+H386+H393+H400+H407+H414+H421</f>
        <v>624509.94500000007</v>
      </c>
      <c r="I217" s="4">
        <f>H217/D217</f>
        <v>6.1924431245303196E-2</v>
      </c>
      <c r="J217" s="4">
        <f>G217/E217</f>
        <v>0.12622827419150193</v>
      </c>
      <c r="K217" s="4">
        <f>G217/F217</f>
        <v>0.13321329432668047</v>
      </c>
      <c r="L217" s="31"/>
    </row>
    <row r="218" spans="1:12" ht="15" customHeight="1">
      <c r="A218" s="58"/>
      <c r="B218" s="43"/>
      <c r="C218" s="15" t="s">
        <v>14</v>
      </c>
      <c r="D218" s="3"/>
      <c r="E218" s="3"/>
      <c r="F218" s="3"/>
      <c r="G218" s="3"/>
      <c r="H218" s="3"/>
      <c r="I218" s="4"/>
      <c r="J218" s="4"/>
      <c r="K218" s="4"/>
    </row>
    <row r="219" spans="1:12">
      <c r="A219" s="58"/>
      <c r="B219" s="43"/>
      <c r="C219" s="15" t="s">
        <v>15</v>
      </c>
      <c r="D219" s="3">
        <f>D234+D283+D339+D416+D423</f>
        <v>1874000</v>
      </c>
      <c r="E219" s="3">
        <f>E234+E283+E339+E416+E423</f>
        <v>1874000</v>
      </c>
      <c r="F219" s="3"/>
      <c r="G219" s="3">
        <f>G234+G283+G339+G416+G423</f>
        <v>0</v>
      </c>
      <c r="H219" s="3">
        <f>H234+H283+H339+H416+H423</f>
        <v>0</v>
      </c>
      <c r="I219" s="4">
        <f>H219/D219</f>
        <v>0</v>
      </c>
      <c r="J219" s="4">
        <f>G219/E219</f>
        <v>0</v>
      </c>
      <c r="K219" s="4"/>
      <c r="L219" s="31"/>
    </row>
    <row r="220" spans="1:12" ht="15" customHeight="1">
      <c r="A220" s="58"/>
      <c r="B220" s="43"/>
      <c r="C220" s="15" t="s">
        <v>16</v>
      </c>
      <c r="D220" s="3"/>
      <c r="E220" s="3"/>
      <c r="F220" s="3"/>
      <c r="G220" s="3"/>
      <c r="H220" s="3"/>
      <c r="I220" s="4"/>
      <c r="J220" s="4"/>
      <c r="K220" s="4"/>
    </row>
    <row r="221" spans="1:12">
      <c r="A221" s="58"/>
      <c r="B221" s="43"/>
      <c r="C221" s="15" t="s">
        <v>17</v>
      </c>
      <c r="D221" s="3">
        <f>D236+D390+D397+D404+D411</f>
        <v>24507.599999999999</v>
      </c>
      <c r="E221" s="6" t="s">
        <v>12</v>
      </c>
      <c r="F221" s="6" t="s">
        <v>12</v>
      </c>
      <c r="G221" s="6" t="s">
        <v>12</v>
      </c>
      <c r="H221" s="3">
        <f>H236+H390+H397+H404+H411</f>
        <v>0</v>
      </c>
      <c r="I221" s="4">
        <f t="shared" ref="I221" si="41">H221/D221</f>
        <v>0</v>
      </c>
      <c r="J221" s="7" t="s">
        <v>12</v>
      </c>
      <c r="K221" s="7" t="s">
        <v>12</v>
      </c>
      <c r="L221" s="31"/>
    </row>
    <row r="222" spans="1:12">
      <c r="A222" s="58"/>
      <c r="B222" s="44"/>
      <c r="C222" s="15" t="s">
        <v>18</v>
      </c>
      <c r="D222" s="3"/>
      <c r="E222" s="6" t="s">
        <v>12</v>
      </c>
      <c r="F222" s="6" t="s">
        <v>12</v>
      </c>
      <c r="G222" s="6" t="s">
        <v>12</v>
      </c>
      <c r="H222" s="2"/>
      <c r="I222" s="2"/>
      <c r="J222" s="7" t="s">
        <v>12</v>
      </c>
      <c r="K222" s="7" t="s">
        <v>12</v>
      </c>
    </row>
    <row r="223" spans="1:12" s="1" customFormat="1">
      <c r="A223" s="58"/>
      <c r="B223" s="69" t="s">
        <v>57</v>
      </c>
      <c r="C223" s="70"/>
      <c r="D223" s="70"/>
      <c r="E223" s="70"/>
      <c r="F223" s="70"/>
      <c r="G223" s="70"/>
      <c r="H223" s="70"/>
      <c r="I223" s="70"/>
      <c r="J223" s="70"/>
      <c r="K223" s="71"/>
    </row>
    <row r="224" spans="1:12" s="1" customFormat="1">
      <c r="A224" s="58"/>
      <c r="B224" s="72"/>
      <c r="C224" s="14" t="s">
        <v>11</v>
      </c>
      <c r="D224" s="2">
        <f>D225+D227+D229</f>
        <v>6222149.2000000002</v>
      </c>
      <c r="E224" s="6" t="s">
        <v>12</v>
      </c>
      <c r="F224" s="6" t="s">
        <v>12</v>
      </c>
      <c r="G224" s="6" t="s">
        <v>12</v>
      </c>
      <c r="H224" s="38">
        <f>H225+H227+H229</f>
        <v>118338.056</v>
      </c>
      <c r="I224" s="10">
        <f>H224/D224</f>
        <v>1.9018839342521712E-2</v>
      </c>
      <c r="J224" s="6" t="s">
        <v>12</v>
      </c>
      <c r="K224" s="6" t="s">
        <v>12</v>
      </c>
    </row>
    <row r="225" spans="1:11" s="1" customFormat="1">
      <c r="A225" s="58"/>
      <c r="B225" s="72"/>
      <c r="C225" s="15" t="s">
        <v>13</v>
      </c>
      <c r="D225" s="3">
        <f>D232</f>
        <v>4447949.2</v>
      </c>
      <c r="E225" s="3">
        <f>E232</f>
        <v>4447949.2</v>
      </c>
      <c r="F225" s="3">
        <f>F232</f>
        <v>4315131.2</v>
      </c>
      <c r="G225" s="3">
        <f t="shared" ref="G225:H225" si="42">G232</f>
        <v>0</v>
      </c>
      <c r="H225" s="3">
        <f t="shared" si="42"/>
        <v>118338.056</v>
      </c>
      <c r="I225" s="4">
        <f>H225/D225</f>
        <v>2.6605082629990468E-2</v>
      </c>
      <c r="J225" s="4">
        <f>G225/E225</f>
        <v>0</v>
      </c>
      <c r="K225" s="4">
        <f>G225/F225</f>
        <v>0</v>
      </c>
    </row>
    <row r="226" spans="1:11" s="1" customFormat="1" ht="24">
      <c r="A226" s="58"/>
      <c r="B226" s="72"/>
      <c r="C226" s="15" t="s">
        <v>14</v>
      </c>
      <c r="D226" s="3"/>
      <c r="E226" s="2"/>
      <c r="F226" s="2"/>
      <c r="G226" s="2"/>
      <c r="H226" s="2"/>
      <c r="I226" s="4"/>
      <c r="J226" s="5"/>
      <c r="K226" s="5"/>
    </row>
    <row r="227" spans="1:11" s="1" customFormat="1">
      <c r="A227" s="58"/>
      <c r="B227" s="72"/>
      <c r="C227" s="15" t="s">
        <v>15</v>
      </c>
      <c r="D227" s="3">
        <f>D234</f>
        <v>1774000</v>
      </c>
      <c r="E227" s="3">
        <f>E234</f>
        <v>1774000</v>
      </c>
      <c r="F227" s="2"/>
      <c r="G227" s="3">
        <f t="shared" ref="G227:H227" si="43">G234</f>
        <v>0</v>
      </c>
      <c r="H227" s="3">
        <f t="shared" si="43"/>
        <v>0</v>
      </c>
      <c r="I227" s="4">
        <f>H227/D227</f>
        <v>0</v>
      </c>
      <c r="J227" s="4">
        <f>G227/E227</f>
        <v>0</v>
      </c>
      <c r="K227" s="4"/>
    </row>
    <row r="228" spans="1:11" s="1" customFormat="1" ht="36">
      <c r="A228" s="58"/>
      <c r="B228" s="72"/>
      <c r="C228" s="15" t="s">
        <v>16</v>
      </c>
      <c r="D228" s="3"/>
      <c r="E228" s="2"/>
      <c r="F228" s="2"/>
      <c r="G228" s="2"/>
      <c r="H228" s="2"/>
      <c r="I228" s="4"/>
      <c r="J228" s="5"/>
      <c r="K228" s="5"/>
    </row>
    <row r="229" spans="1:11" s="1" customFormat="1">
      <c r="A229" s="58"/>
      <c r="B229" s="72"/>
      <c r="C229" s="15" t="s">
        <v>17</v>
      </c>
      <c r="D229" s="3">
        <f>D236</f>
        <v>200</v>
      </c>
      <c r="E229" s="6" t="s">
        <v>12</v>
      </c>
      <c r="F229" s="6" t="s">
        <v>12</v>
      </c>
      <c r="G229" s="6" t="s">
        <v>12</v>
      </c>
      <c r="H229" s="3">
        <f>H236</f>
        <v>0</v>
      </c>
      <c r="I229" s="4">
        <f t="shared" ref="I229" si="44">H229/D229</f>
        <v>0</v>
      </c>
      <c r="J229" s="7" t="s">
        <v>12</v>
      </c>
      <c r="K229" s="7" t="s">
        <v>12</v>
      </c>
    </row>
    <row r="230" spans="1:11" s="1" customFormat="1">
      <c r="A230" s="59"/>
      <c r="B230" s="72"/>
      <c r="C230" s="15" t="s">
        <v>18</v>
      </c>
      <c r="D230" s="3"/>
      <c r="E230" s="6" t="s">
        <v>12</v>
      </c>
      <c r="F230" s="6" t="s">
        <v>12</v>
      </c>
      <c r="G230" s="6" t="s">
        <v>12</v>
      </c>
      <c r="H230" s="2"/>
      <c r="I230" s="2"/>
      <c r="J230" s="7" t="s">
        <v>12</v>
      </c>
      <c r="K230" s="7" t="s">
        <v>12</v>
      </c>
    </row>
    <row r="231" spans="1:11" s="1" customFormat="1">
      <c r="A231" s="57" t="s">
        <v>68</v>
      </c>
      <c r="B231" s="42" t="s">
        <v>36</v>
      </c>
      <c r="C231" s="14" t="s">
        <v>11</v>
      </c>
      <c r="D231" s="2">
        <f>D232+D234+D236</f>
        <v>6222149.2000000002</v>
      </c>
      <c r="E231" s="6" t="s">
        <v>12</v>
      </c>
      <c r="F231" s="6" t="s">
        <v>12</v>
      </c>
      <c r="G231" s="6" t="s">
        <v>12</v>
      </c>
      <c r="H231" s="2">
        <f>H232+H234+H236</f>
        <v>118338.056</v>
      </c>
      <c r="I231" s="10">
        <f>H231/D231</f>
        <v>1.9018839342521712E-2</v>
      </c>
      <c r="J231" s="6" t="s">
        <v>12</v>
      </c>
      <c r="K231" s="6" t="s">
        <v>12</v>
      </c>
    </row>
    <row r="232" spans="1:11" s="1" customFormat="1">
      <c r="A232" s="58"/>
      <c r="B232" s="43"/>
      <c r="C232" s="15" t="s">
        <v>13</v>
      </c>
      <c r="D232" s="3">
        <f>D239+D274</f>
        <v>4447949.2</v>
      </c>
      <c r="E232" s="3">
        <f>E239+E274</f>
        <v>4447949.2</v>
      </c>
      <c r="F232" s="3">
        <f>F239+F274</f>
        <v>4315131.2</v>
      </c>
      <c r="G232" s="3">
        <f t="shared" ref="G232:H232" si="45">G239+G274</f>
        <v>0</v>
      </c>
      <c r="H232" s="3">
        <f t="shared" si="45"/>
        <v>118338.056</v>
      </c>
      <c r="I232" s="4">
        <f>H232/D232</f>
        <v>2.6605082629990468E-2</v>
      </c>
      <c r="J232" s="4">
        <f>G232/E232</f>
        <v>0</v>
      </c>
      <c r="K232" s="4">
        <f>G232/F232</f>
        <v>0</v>
      </c>
    </row>
    <row r="233" spans="1:11" s="1" customFormat="1" ht="24">
      <c r="A233" s="58"/>
      <c r="B233" s="43"/>
      <c r="C233" s="15" t="s">
        <v>14</v>
      </c>
      <c r="D233" s="3"/>
      <c r="E233" s="2"/>
      <c r="F233" s="2"/>
      <c r="G233" s="2"/>
      <c r="H233" s="2"/>
      <c r="I233" s="4"/>
      <c r="J233" s="5"/>
      <c r="K233" s="5"/>
    </row>
    <row r="234" spans="1:11" s="1" customFormat="1">
      <c r="A234" s="58"/>
      <c r="B234" s="43"/>
      <c r="C234" s="15" t="s">
        <v>15</v>
      </c>
      <c r="D234" s="3">
        <f>D241+D276</f>
        <v>1774000</v>
      </c>
      <c r="E234" s="3">
        <f>E241+E276</f>
        <v>1774000</v>
      </c>
      <c r="F234" s="2"/>
      <c r="G234" s="3">
        <f t="shared" ref="G234:H234" si="46">G241+G276</f>
        <v>0</v>
      </c>
      <c r="H234" s="3">
        <f t="shared" si="46"/>
        <v>0</v>
      </c>
      <c r="I234" s="4">
        <f>H234/D234</f>
        <v>0</v>
      </c>
      <c r="J234" s="4">
        <f>G234/E234</f>
        <v>0</v>
      </c>
      <c r="K234" s="4"/>
    </row>
    <row r="235" spans="1:11" s="1" customFormat="1" ht="36">
      <c r="A235" s="58"/>
      <c r="B235" s="43"/>
      <c r="C235" s="15" t="s">
        <v>16</v>
      </c>
      <c r="D235" s="3"/>
      <c r="E235" s="2"/>
      <c r="F235" s="2"/>
      <c r="G235" s="2"/>
      <c r="H235" s="2"/>
      <c r="I235" s="4"/>
      <c r="J235" s="5"/>
      <c r="K235" s="5"/>
    </row>
    <row r="236" spans="1:11" s="1" customFormat="1">
      <c r="A236" s="58"/>
      <c r="B236" s="43"/>
      <c r="C236" s="15" t="s">
        <v>17</v>
      </c>
      <c r="D236" s="3">
        <f>D243+D278</f>
        <v>200</v>
      </c>
      <c r="E236" s="6" t="s">
        <v>12</v>
      </c>
      <c r="F236" s="6" t="s">
        <v>12</v>
      </c>
      <c r="G236" s="6" t="s">
        <v>12</v>
      </c>
      <c r="H236" s="3">
        <f>H243+H278</f>
        <v>0</v>
      </c>
      <c r="I236" s="4">
        <f t="shared" ref="I236" si="47">H236/D236</f>
        <v>0</v>
      </c>
      <c r="J236" s="7" t="s">
        <v>12</v>
      </c>
      <c r="K236" s="7" t="s">
        <v>12</v>
      </c>
    </row>
    <row r="237" spans="1:11" s="1" customFormat="1">
      <c r="A237" s="59"/>
      <c r="B237" s="43"/>
      <c r="C237" s="15" t="s">
        <v>18</v>
      </c>
      <c r="D237" s="3"/>
      <c r="E237" s="6" t="s">
        <v>12</v>
      </c>
      <c r="F237" s="6" t="s">
        <v>12</v>
      </c>
      <c r="G237" s="6" t="s">
        <v>12</v>
      </c>
      <c r="H237" s="2"/>
      <c r="I237" s="2"/>
      <c r="J237" s="7" t="s">
        <v>12</v>
      </c>
      <c r="K237" s="7" t="s">
        <v>12</v>
      </c>
    </row>
    <row r="238" spans="1:11" s="1" customFormat="1" ht="15" customHeight="1">
      <c r="A238" s="57" t="s">
        <v>65</v>
      </c>
      <c r="B238" s="43"/>
      <c r="C238" s="14" t="s">
        <v>11</v>
      </c>
      <c r="D238" s="2">
        <f>D239+D241+D243</f>
        <v>5902911</v>
      </c>
      <c r="E238" s="6" t="s">
        <v>12</v>
      </c>
      <c r="F238" s="6" t="s">
        <v>12</v>
      </c>
      <c r="G238" s="6" t="s">
        <v>12</v>
      </c>
      <c r="H238" s="2">
        <f>H239+H241+H243</f>
        <v>0</v>
      </c>
      <c r="I238" s="10">
        <f>H238/D238</f>
        <v>0</v>
      </c>
      <c r="J238" s="6" t="s">
        <v>12</v>
      </c>
      <c r="K238" s="6" t="s">
        <v>12</v>
      </c>
    </row>
    <row r="239" spans="1:11" s="1" customFormat="1">
      <c r="A239" s="58"/>
      <c r="B239" s="43"/>
      <c r="C239" s="15" t="s">
        <v>13</v>
      </c>
      <c r="D239" s="3">
        <f>D246+D253+D260+D267</f>
        <v>4288711</v>
      </c>
      <c r="E239" s="3">
        <f t="shared" ref="E239:H239" si="48">E246+E253+E260+E267</f>
        <v>4288711</v>
      </c>
      <c r="F239" s="3">
        <f t="shared" si="48"/>
        <v>4159983.1</v>
      </c>
      <c r="G239" s="3">
        <f t="shared" si="48"/>
        <v>0</v>
      </c>
      <c r="H239" s="3">
        <f t="shared" si="48"/>
        <v>0</v>
      </c>
      <c r="I239" s="4">
        <f>H239/D239</f>
        <v>0</v>
      </c>
      <c r="J239" s="4">
        <f>G239/E239</f>
        <v>0</v>
      </c>
      <c r="K239" s="4">
        <f>G239/F239</f>
        <v>0</v>
      </c>
    </row>
    <row r="240" spans="1:11" s="1" customFormat="1" ht="24">
      <c r="A240" s="58"/>
      <c r="B240" s="43"/>
      <c r="C240" s="15" t="s">
        <v>14</v>
      </c>
      <c r="D240" s="3"/>
      <c r="E240" s="2"/>
      <c r="F240" s="2"/>
      <c r="G240" s="2"/>
      <c r="H240" s="2"/>
      <c r="I240" s="4"/>
      <c r="J240" s="5"/>
      <c r="K240" s="5"/>
    </row>
    <row r="241" spans="1:12" s="1" customFormat="1">
      <c r="A241" s="58"/>
      <c r="B241" s="43"/>
      <c r="C241" s="15" t="s">
        <v>15</v>
      </c>
      <c r="D241" s="3">
        <f>D248+D255+D262+D269</f>
        <v>1614000</v>
      </c>
      <c r="E241" s="3">
        <f>E248+E255+E262+E269</f>
        <v>1614000</v>
      </c>
      <c r="F241" s="2"/>
      <c r="G241" s="3">
        <f t="shared" ref="G241:H241" si="49">G248+G255+G262+G269</f>
        <v>0</v>
      </c>
      <c r="H241" s="3">
        <f t="shared" si="49"/>
        <v>0</v>
      </c>
      <c r="I241" s="4">
        <f>H241/D241</f>
        <v>0</v>
      </c>
      <c r="J241" s="4">
        <f>G241/E241</f>
        <v>0</v>
      </c>
      <c r="K241" s="4"/>
    </row>
    <row r="242" spans="1:12" s="1" customFormat="1" ht="36">
      <c r="A242" s="58"/>
      <c r="B242" s="43"/>
      <c r="C242" s="15" t="s">
        <v>16</v>
      </c>
      <c r="D242" s="3"/>
      <c r="E242" s="2"/>
      <c r="F242" s="2"/>
      <c r="G242" s="2"/>
      <c r="H242" s="2"/>
      <c r="I242" s="4"/>
      <c r="J242" s="5"/>
      <c r="K242" s="5"/>
    </row>
    <row r="243" spans="1:12" s="1" customFormat="1">
      <c r="A243" s="58"/>
      <c r="B243" s="43"/>
      <c r="C243" s="15" t="s">
        <v>17</v>
      </c>
      <c r="D243" s="3">
        <f>D250+D257+D264+D271</f>
        <v>200</v>
      </c>
      <c r="E243" s="6" t="s">
        <v>12</v>
      </c>
      <c r="F243" s="6" t="s">
        <v>12</v>
      </c>
      <c r="G243" s="6" t="s">
        <v>12</v>
      </c>
      <c r="H243" s="3">
        <f>H250+H257+H264+H271</f>
        <v>0</v>
      </c>
      <c r="I243" s="4">
        <f t="shared" ref="I243" si="50">H243/D243</f>
        <v>0</v>
      </c>
      <c r="J243" s="7" t="s">
        <v>12</v>
      </c>
      <c r="K243" s="7" t="s">
        <v>12</v>
      </c>
    </row>
    <row r="244" spans="1:12" s="1" customFormat="1">
      <c r="A244" s="59"/>
      <c r="B244" s="43"/>
      <c r="C244" s="15" t="s">
        <v>18</v>
      </c>
      <c r="D244" s="3"/>
      <c r="E244" s="6" t="s">
        <v>12</v>
      </c>
      <c r="F244" s="6" t="s">
        <v>12</v>
      </c>
      <c r="G244" s="6" t="s">
        <v>12</v>
      </c>
      <c r="H244" s="2"/>
      <c r="I244" s="2"/>
      <c r="J244" s="7" t="s">
        <v>12</v>
      </c>
      <c r="K244" s="7" t="s">
        <v>12</v>
      </c>
    </row>
    <row r="245" spans="1:12" s="1" customFormat="1">
      <c r="A245" s="57" t="s">
        <v>58</v>
      </c>
      <c r="B245" s="43"/>
      <c r="C245" s="14" t="s">
        <v>11</v>
      </c>
      <c r="D245" s="2">
        <f>D246+D248</f>
        <v>3541101</v>
      </c>
      <c r="E245" s="6" t="s">
        <v>12</v>
      </c>
      <c r="F245" s="6" t="s">
        <v>12</v>
      </c>
      <c r="G245" s="6" t="s">
        <v>12</v>
      </c>
      <c r="H245" s="2">
        <f>H246+H248+H250</f>
        <v>0</v>
      </c>
      <c r="I245" s="10">
        <f>H245/D245</f>
        <v>0</v>
      </c>
      <c r="J245" s="6" t="s">
        <v>12</v>
      </c>
      <c r="K245" s="6" t="s">
        <v>12</v>
      </c>
    </row>
    <row r="246" spans="1:12" s="1" customFormat="1">
      <c r="A246" s="58"/>
      <c r="B246" s="43"/>
      <c r="C246" s="15" t="s">
        <v>13</v>
      </c>
      <c r="D246" s="3">
        <v>3541101</v>
      </c>
      <c r="E246" s="3">
        <v>3541101</v>
      </c>
      <c r="F246" s="3">
        <v>3459983.1</v>
      </c>
      <c r="G246" s="3"/>
      <c r="H246" s="3"/>
      <c r="I246" s="4">
        <f>H246/D246</f>
        <v>0</v>
      </c>
      <c r="J246" s="4">
        <f>G246/E246</f>
        <v>0</v>
      </c>
      <c r="K246" s="4">
        <f>G246/F246</f>
        <v>0</v>
      </c>
    </row>
    <row r="247" spans="1:12" s="1" customFormat="1" ht="24">
      <c r="A247" s="58"/>
      <c r="B247" s="43"/>
      <c r="C247" s="15" t="s">
        <v>14</v>
      </c>
      <c r="D247" s="3"/>
      <c r="E247" s="3"/>
      <c r="F247" s="2"/>
      <c r="G247" s="2"/>
      <c r="H247" s="2"/>
      <c r="I247" s="4"/>
      <c r="J247" s="5"/>
      <c r="K247" s="5"/>
    </row>
    <row r="248" spans="1:12" s="1" customFormat="1">
      <c r="A248" s="58"/>
      <c r="B248" s="43"/>
      <c r="C248" s="15" t="s">
        <v>15</v>
      </c>
      <c r="D248" s="3"/>
      <c r="E248" s="3"/>
      <c r="F248" s="2"/>
      <c r="G248" s="3"/>
      <c r="H248" s="3"/>
      <c r="I248" s="4"/>
      <c r="J248" s="4"/>
      <c r="K248" s="5"/>
    </row>
    <row r="249" spans="1:12" s="1" customFormat="1" ht="36">
      <c r="A249" s="58"/>
      <c r="B249" s="43"/>
      <c r="C249" s="15" t="s">
        <v>16</v>
      </c>
      <c r="D249" s="3"/>
      <c r="E249" s="2"/>
      <c r="F249" s="2"/>
      <c r="G249" s="2"/>
      <c r="H249" s="2"/>
      <c r="I249" s="4"/>
      <c r="J249" s="5"/>
      <c r="K249" s="5"/>
    </row>
    <row r="250" spans="1:12" s="1" customFormat="1">
      <c r="A250" s="58"/>
      <c r="B250" s="43"/>
      <c r="C250" s="15" t="s">
        <v>17</v>
      </c>
      <c r="D250" s="3"/>
      <c r="E250" s="6" t="s">
        <v>12</v>
      </c>
      <c r="F250" s="6" t="s">
        <v>12</v>
      </c>
      <c r="G250" s="6" t="s">
        <v>12</v>
      </c>
      <c r="H250" s="2"/>
      <c r="I250" s="4"/>
      <c r="J250" s="7" t="s">
        <v>12</v>
      </c>
      <c r="K250" s="7" t="s">
        <v>12</v>
      </c>
    </row>
    <row r="251" spans="1:12" s="1" customFormat="1">
      <c r="A251" s="59"/>
      <c r="B251" s="43"/>
      <c r="C251" s="15" t="s">
        <v>18</v>
      </c>
      <c r="D251" s="3"/>
      <c r="E251" s="6" t="s">
        <v>12</v>
      </c>
      <c r="F251" s="6" t="s">
        <v>12</v>
      </c>
      <c r="G251" s="6" t="s">
        <v>12</v>
      </c>
      <c r="H251" s="2"/>
      <c r="I251" s="2"/>
      <c r="J251" s="7" t="s">
        <v>12</v>
      </c>
      <c r="K251" s="7" t="s">
        <v>12</v>
      </c>
    </row>
    <row r="252" spans="1:12" s="1" customFormat="1">
      <c r="A252" s="57" t="s">
        <v>59</v>
      </c>
      <c r="B252" s="43"/>
      <c r="C252" s="14" t="s">
        <v>11</v>
      </c>
      <c r="D252" s="2">
        <f>D253+D257+D255</f>
        <v>1000000</v>
      </c>
      <c r="E252" s="6" t="s">
        <v>12</v>
      </c>
      <c r="F252" s="6" t="s">
        <v>12</v>
      </c>
      <c r="G252" s="6" t="s">
        <v>12</v>
      </c>
      <c r="H252" s="2">
        <f>H253+H257</f>
        <v>0</v>
      </c>
      <c r="I252" s="10">
        <f>H252/D252</f>
        <v>0</v>
      </c>
      <c r="J252" s="6" t="s">
        <v>12</v>
      </c>
      <c r="K252" s="6" t="s">
        <v>12</v>
      </c>
      <c r="L252" s="27"/>
    </row>
    <row r="253" spans="1:12" s="1" customFormat="1">
      <c r="A253" s="58"/>
      <c r="B253" s="43"/>
      <c r="C253" s="15" t="s">
        <v>13</v>
      </c>
      <c r="D253" s="3">
        <v>747610</v>
      </c>
      <c r="E253" s="3">
        <v>747610</v>
      </c>
      <c r="F253" s="3">
        <v>700000</v>
      </c>
      <c r="G253" s="3"/>
      <c r="H253" s="3"/>
      <c r="I253" s="4">
        <f>H253/D253</f>
        <v>0</v>
      </c>
      <c r="J253" s="4">
        <f>G253/E253</f>
        <v>0</v>
      </c>
      <c r="K253" s="4">
        <f>G253/F253</f>
        <v>0</v>
      </c>
      <c r="L253" s="27"/>
    </row>
    <row r="254" spans="1:12" s="1" customFormat="1" ht="24">
      <c r="A254" s="58"/>
      <c r="B254" s="43"/>
      <c r="C254" s="15" t="s">
        <v>14</v>
      </c>
      <c r="D254" s="3"/>
      <c r="E254" s="3"/>
      <c r="F254" s="2"/>
      <c r="G254" s="2"/>
      <c r="H254" s="2"/>
      <c r="I254" s="4"/>
      <c r="J254" s="5"/>
      <c r="K254" s="5"/>
    </row>
    <row r="255" spans="1:12" s="1" customFormat="1">
      <c r="A255" s="58"/>
      <c r="B255" s="43"/>
      <c r="C255" s="15" t="s">
        <v>15</v>
      </c>
      <c r="D255" s="3">
        <v>252290</v>
      </c>
      <c r="E255" s="3">
        <v>252290</v>
      </c>
      <c r="F255" s="2"/>
      <c r="G255" s="2"/>
      <c r="H255" s="2"/>
      <c r="I255" s="4"/>
      <c r="J255" s="4"/>
      <c r="K255" s="5"/>
    </row>
    <row r="256" spans="1:12" s="1" customFormat="1" ht="36">
      <c r="A256" s="58"/>
      <c r="B256" s="43"/>
      <c r="C256" s="15" t="s">
        <v>16</v>
      </c>
      <c r="D256" s="3"/>
      <c r="E256" s="3"/>
      <c r="F256" s="2"/>
      <c r="G256" s="2"/>
      <c r="H256" s="2"/>
      <c r="I256" s="4"/>
      <c r="J256" s="5"/>
      <c r="K256" s="5"/>
    </row>
    <row r="257" spans="1:11" s="1" customFormat="1">
      <c r="A257" s="58"/>
      <c r="B257" s="43"/>
      <c r="C257" s="15" t="s">
        <v>17</v>
      </c>
      <c r="D257" s="3">
        <v>100</v>
      </c>
      <c r="E257" s="6" t="s">
        <v>12</v>
      </c>
      <c r="F257" s="6" t="s">
        <v>12</v>
      </c>
      <c r="G257" s="6" t="s">
        <v>12</v>
      </c>
      <c r="H257" s="3"/>
      <c r="I257" s="4">
        <f t="shared" ref="I257" si="51">H257/D257</f>
        <v>0</v>
      </c>
      <c r="J257" s="7" t="s">
        <v>12</v>
      </c>
      <c r="K257" s="7" t="s">
        <v>12</v>
      </c>
    </row>
    <row r="258" spans="1:11" s="1" customFormat="1">
      <c r="A258" s="59"/>
      <c r="B258" s="43"/>
      <c r="C258" s="15" t="s">
        <v>18</v>
      </c>
      <c r="D258" s="3"/>
      <c r="E258" s="6" t="s">
        <v>12</v>
      </c>
      <c r="F258" s="6" t="s">
        <v>12</v>
      </c>
      <c r="G258" s="6" t="s">
        <v>12</v>
      </c>
      <c r="H258" s="2"/>
      <c r="I258" s="2"/>
      <c r="J258" s="7" t="s">
        <v>12</v>
      </c>
      <c r="K258" s="7" t="s">
        <v>12</v>
      </c>
    </row>
    <row r="259" spans="1:11" s="1" customFormat="1">
      <c r="A259" s="57" t="s">
        <v>115</v>
      </c>
      <c r="B259" s="43"/>
      <c r="C259" s="14" t="s">
        <v>11</v>
      </c>
      <c r="D259" s="2">
        <f>D262+D264</f>
        <v>600000</v>
      </c>
      <c r="E259" s="6" t="s">
        <v>12</v>
      </c>
      <c r="F259" s="6" t="s">
        <v>12</v>
      </c>
      <c r="G259" s="6" t="s">
        <v>12</v>
      </c>
      <c r="H259" s="2">
        <f>H262+H264</f>
        <v>0</v>
      </c>
      <c r="I259" s="10">
        <f>H259/D259</f>
        <v>0</v>
      </c>
      <c r="J259" s="6" t="s">
        <v>12</v>
      </c>
      <c r="K259" s="6" t="s">
        <v>12</v>
      </c>
    </row>
    <row r="260" spans="1:11" s="1" customFormat="1">
      <c r="A260" s="58"/>
      <c r="B260" s="43"/>
      <c r="C260" s="15" t="s">
        <v>13</v>
      </c>
      <c r="D260" s="3"/>
      <c r="E260" s="3"/>
      <c r="F260" s="3"/>
      <c r="G260" s="2"/>
      <c r="H260" s="2"/>
      <c r="I260" s="4"/>
      <c r="J260" s="5"/>
      <c r="K260" s="5"/>
    </row>
    <row r="261" spans="1:11" s="1" customFormat="1" ht="24">
      <c r="A261" s="58"/>
      <c r="B261" s="43"/>
      <c r="C261" s="15" t="s">
        <v>14</v>
      </c>
      <c r="D261" s="3"/>
      <c r="E261" s="3"/>
      <c r="F261" s="3"/>
      <c r="G261" s="2"/>
      <c r="H261" s="2"/>
      <c r="I261" s="4"/>
      <c r="J261" s="5"/>
      <c r="K261" s="5"/>
    </row>
    <row r="262" spans="1:11" s="1" customFormat="1">
      <c r="A262" s="58"/>
      <c r="B262" s="43"/>
      <c r="C262" s="15" t="s">
        <v>15</v>
      </c>
      <c r="D262" s="3">
        <v>599900</v>
      </c>
      <c r="E262" s="3">
        <v>599900</v>
      </c>
      <c r="F262" s="2"/>
      <c r="G262" s="3"/>
      <c r="H262" s="3"/>
      <c r="I262" s="4">
        <f>H262/D262</f>
        <v>0</v>
      </c>
      <c r="J262" s="4">
        <f>G262/E262</f>
        <v>0</v>
      </c>
      <c r="K262" s="5"/>
    </row>
    <row r="263" spans="1:11" s="1" customFormat="1" ht="36">
      <c r="A263" s="58"/>
      <c r="B263" s="43"/>
      <c r="C263" s="15" t="s">
        <v>16</v>
      </c>
      <c r="D263" s="3"/>
      <c r="E263" s="3"/>
      <c r="F263" s="3"/>
      <c r="G263" s="2"/>
      <c r="H263" s="2"/>
      <c r="I263" s="4"/>
      <c r="J263" s="5"/>
      <c r="K263" s="5"/>
    </row>
    <row r="264" spans="1:11" s="1" customFormat="1">
      <c r="A264" s="58"/>
      <c r="B264" s="43"/>
      <c r="C264" s="15" t="s">
        <v>17</v>
      </c>
      <c r="D264" s="3">
        <v>100</v>
      </c>
      <c r="E264" s="6" t="s">
        <v>12</v>
      </c>
      <c r="F264" s="6" t="s">
        <v>12</v>
      </c>
      <c r="G264" s="6" t="s">
        <v>12</v>
      </c>
      <c r="H264" s="3"/>
      <c r="I264" s="4">
        <f t="shared" ref="I264" si="52">H264/D264</f>
        <v>0</v>
      </c>
      <c r="J264" s="7" t="s">
        <v>12</v>
      </c>
      <c r="K264" s="7" t="s">
        <v>12</v>
      </c>
    </row>
    <row r="265" spans="1:11" s="1" customFormat="1">
      <c r="A265" s="59"/>
      <c r="B265" s="43"/>
      <c r="C265" s="15" t="s">
        <v>18</v>
      </c>
      <c r="D265" s="3"/>
      <c r="E265" s="6" t="s">
        <v>12</v>
      </c>
      <c r="F265" s="6" t="s">
        <v>12</v>
      </c>
      <c r="G265" s="6" t="s">
        <v>12</v>
      </c>
      <c r="H265" s="2"/>
      <c r="I265" s="2"/>
      <c r="J265" s="7" t="s">
        <v>12</v>
      </c>
      <c r="K265" s="7" t="s">
        <v>12</v>
      </c>
    </row>
    <row r="266" spans="1:11" s="1" customFormat="1">
      <c r="A266" s="57" t="s">
        <v>60</v>
      </c>
      <c r="B266" s="43"/>
      <c r="C266" s="14" t="s">
        <v>11</v>
      </c>
      <c r="D266" s="2">
        <f>D267+D269</f>
        <v>761810</v>
      </c>
      <c r="E266" s="6" t="s">
        <v>12</v>
      </c>
      <c r="F266" s="6" t="s">
        <v>12</v>
      </c>
      <c r="G266" s="6" t="s">
        <v>12</v>
      </c>
      <c r="H266" s="2">
        <f>H267+H269</f>
        <v>0</v>
      </c>
      <c r="I266" s="10">
        <f>H266/D266</f>
        <v>0</v>
      </c>
      <c r="J266" s="6" t="s">
        <v>12</v>
      </c>
      <c r="K266" s="6" t="s">
        <v>12</v>
      </c>
    </row>
    <row r="267" spans="1:11" s="1" customFormat="1">
      <c r="A267" s="58"/>
      <c r="B267" s="43"/>
      <c r="C267" s="15" t="s">
        <v>13</v>
      </c>
      <c r="D267" s="3"/>
      <c r="E267" s="3"/>
      <c r="F267" s="3"/>
      <c r="G267" s="3"/>
      <c r="H267" s="3"/>
      <c r="I267" s="4"/>
      <c r="J267" s="4"/>
      <c r="K267" s="4"/>
    </row>
    <row r="268" spans="1:11" s="1" customFormat="1" ht="24">
      <c r="A268" s="58"/>
      <c r="B268" s="43"/>
      <c r="C268" s="15" t="s">
        <v>14</v>
      </c>
      <c r="D268" s="3"/>
      <c r="E268" s="3"/>
      <c r="F268" s="3"/>
      <c r="G268" s="2"/>
      <c r="H268" s="2"/>
      <c r="I268" s="4"/>
      <c r="J268" s="5"/>
      <c r="K268" s="5"/>
    </row>
    <row r="269" spans="1:11" s="1" customFormat="1">
      <c r="A269" s="58"/>
      <c r="B269" s="43"/>
      <c r="C269" s="15" t="s">
        <v>15</v>
      </c>
      <c r="D269" s="3">
        <v>761810</v>
      </c>
      <c r="E269" s="3">
        <v>761810</v>
      </c>
      <c r="F269" s="3"/>
      <c r="G269" s="3"/>
      <c r="H269" s="3"/>
      <c r="I269" s="4">
        <f>H269/D269</f>
        <v>0</v>
      </c>
      <c r="J269" s="4">
        <f>G269/E269</f>
        <v>0</v>
      </c>
      <c r="K269" s="4"/>
    </row>
    <row r="270" spans="1:11" s="1" customFormat="1" ht="36">
      <c r="A270" s="58"/>
      <c r="B270" s="43"/>
      <c r="C270" s="15" t="s">
        <v>16</v>
      </c>
      <c r="D270" s="3"/>
      <c r="E270" s="2"/>
      <c r="F270" s="2"/>
      <c r="G270" s="2"/>
      <c r="H270" s="2"/>
      <c r="I270" s="4"/>
      <c r="J270" s="5"/>
      <c r="K270" s="5"/>
    </row>
    <row r="271" spans="1:11" s="1" customFormat="1">
      <c r="A271" s="58"/>
      <c r="B271" s="43"/>
      <c r="C271" s="15" t="s">
        <v>17</v>
      </c>
      <c r="D271" s="3"/>
      <c r="E271" s="6" t="s">
        <v>12</v>
      </c>
      <c r="F271" s="6" t="s">
        <v>12</v>
      </c>
      <c r="G271" s="6" t="s">
        <v>12</v>
      </c>
      <c r="H271" s="2"/>
      <c r="I271" s="4"/>
      <c r="J271" s="7" t="s">
        <v>12</v>
      </c>
      <c r="K271" s="7" t="s">
        <v>12</v>
      </c>
    </row>
    <row r="272" spans="1:11" s="1" customFormat="1">
      <c r="A272" s="59"/>
      <c r="B272" s="43"/>
      <c r="C272" s="15" t="s">
        <v>18</v>
      </c>
      <c r="D272" s="3"/>
      <c r="E272" s="6" t="s">
        <v>12</v>
      </c>
      <c r="F272" s="6" t="s">
        <v>12</v>
      </c>
      <c r="G272" s="6" t="s">
        <v>12</v>
      </c>
      <c r="H272" s="2"/>
      <c r="I272" s="2"/>
      <c r="J272" s="7" t="s">
        <v>12</v>
      </c>
      <c r="K272" s="7" t="s">
        <v>12</v>
      </c>
    </row>
    <row r="273" spans="1:11" s="1" customFormat="1" ht="15" customHeight="1">
      <c r="A273" s="57" t="s">
        <v>67</v>
      </c>
      <c r="B273" s="43"/>
      <c r="C273" s="14" t="s">
        <v>11</v>
      </c>
      <c r="D273" s="2">
        <f>D274+D276+D278</f>
        <v>319238.2</v>
      </c>
      <c r="E273" s="6" t="s">
        <v>12</v>
      </c>
      <c r="F273" s="6" t="s">
        <v>12</v>
      </c>
      <c r="G273" s="6" t="s">
        <v>12</v>
      </c>
      <c r="H273" s="2">
        <f>H274</f>
        <v>118338.056</v>
      </c>
      <c r="I273" s="10">
        <f>H273/D273</f>
        <v>0.37068889625364382</v>
      </c>
      <c r="J273" s="6" t="s">
        <v>12</v>
      </c>
      <c r="K273" s="6" t="s">
        <v>12</v>
      </c>
    </row>
    <row r="274" spans="1:11" s="1" customFormat="1">
      <c r="A274" s="58"/>
      <c r="B274" s="43"/>
      <c r="C274" s="15" t="s">
        <v>13</v>
      </c>
      <c r="D274" s="3">
        <v>159238.20000000001</v>
      </c>
      <c r="E274" s="3">
        <v>159238.20000000001</v>
      </c>
      <c r="F274" s="3">
        <v>155148.1</v>
      </c>
      <c r="G274" s="3"/>
      <c r="H274" s="3">
        <v>118338.056</v>
      </c>
      <c r="I274" s="4">
        <f>H274/D274</f>
        <v>0.7431511785488657</v>
      </c>
      <c r="J274" s="4">
        <f>G274/E274</f>
        <v>0</v>
      </c>
      <c r="K274" s="4">
        <f>G274/F274</f>
        <v>0</v>
      </c>
    </row>
    <row r="275" spans="1:11" s="1" customFormat="1" ht="24">
      <c r="A275" s="58"/>
      <c r="B275" s="43"/>
      <c r="C275" s="15" t="s">
        <v>14</v>
      </c>
      <c r="D275" s="3"/>
      <c r="E275" s="2"/>
      <c r="F275" s="2"/>
      <c r="G275" s="2"/>
      <c r="H275" s="2"/>
      <c r="I275" s="4"/>
      <c r="J275" s="5"/>
      <c r="K275" s="5"/>
    </row>
    <row r="276" spans="1:11" s="1" customFormat="1">
      <c r="A276" s="58"/>
      <c r="B276" s="43"/>
      <c r="C276" s="15" t="s">
        <v>15</v>
      </c>
      <c r="D276" s="3">
        <v>160000</v>
      </c>
      <c r="E276" s="3">
        <v>160000</v>
      </c>
      <c r="F276" s="2"/>
      <c r="G276" s="2"/>
      <c r="H276" s="2"/>
      <c r="I276" s="4"/>
      <c r="J276" s="5"/>
      <c r="K276" s="5"/>
    </row>
    <row r="277" spans="1:11" s="1" customFormat="1" ht="36">
      <c r="A277" s="58"/>
      <c r="B277" s="43"/>
      <c r="C277" s="15" t="s">
        <v>16</v>
      </c>
      <c r="D277" s="3"/>
      <c r="E277" s="2"/>
      <c r="F277" s="2"/>
      <c r="G277" s="2"/>
      <c r="H277" s="2"/>
      <c r="I277" s="4"/>
      <c r="J277" s="5"/>
      <c r="K277" s="5"/>
    </row>
    <row r="278" spans="1:11" s="1" customFormat="1">
      <c r="A278" s="58"/>
      <c r="B278" s="43"/>
      <c r="C278" s="15" t="s">
        <v>17</v>
      </c>
      <c r="D278" s="3"/>
      <c r="E278" s="6" t="s">
        <v>12</v>
      </c>
      <c r="F278" s="6" t="s">
        <v>12</v>
      </c>
      <c r="G278" s="6" t="s">
        <v>12</v>
      </c>
      <c r="H278" s="2"/>
      <c r="I278" s="4"/>
      <c r="J278" s="7" t="s">
        <v>12</v>
      </c>
      <c r="K278" s="7" t="s">
        <v>12</v>
      </c>
    </row>
    <row r="279" spans="1:11" s="1" customFormat="1">
      <c r="A279" s="59"/>
      <c r="B279" s="44"/>
      <c r="C279" s="15" t="s">
        <v>18</v>
      </c>
      <c r="D279" s="3"/>
      <c r="E279" s="6" t="s">
        <v>12</v>
      </c>
      <c r="F279" s="6" t="s">
        <v>12</v>
      </c>
      <c r="G279" s="6" t="s">
        <v>12</v>
      </c>
      <c r="H279" s="2"/>
      <c r="I279" s="2"/>
      <c r="J279" s="7" t="s">
        <v>12</v>
      </c>
      <c r="K279" s="7" t="s">
        <v>12</v>
      </c>
    </row>
    <row r="280" spans="1:11" ht="15" customHeight="1">
      <c r="A280" s="57" t="s">
        <v>63</v>
      </c>
      <c r="B280" s="51" t="s">
        <v>37</v>
      </c>
      <c r="C280" s="14" t="s">
        <v>11</v>
      </c>
      <c r="D280" s="2">
        <f>D281+D283</f>
        <v>851315.9</v>
      </c>
      <c r="E280" s="6" t="s">
        <v>12</v>
      </c>
      <c r="F280" s="6" t="s">
        <v>12</v>
      </c>
      <c r="G280" s="6" t="s">
        <v>12</v>
      </c>
      <c r="H280" s="2">
        <f>H281</f>
        <v>0</v>
      </c>
      <c r="I280" s="10">
        <f>H280/D280</f>
        <v>0</v>
      </c>
      <c r="J280" s="6" t="s">
        <v>12</v>
      </c>
      <c r="K280" s="6" t="s">
        <v>12</v>
      </c>
    </row>
    <row r="281" spans="1:11">
      <c r="A281" s="58"/>
      <c r="B281" s="52"/>
      <c r="C281" s="15" t="s">
        <v>13</v>
      </c>
      <c r="D281" s="3">
        <f>D288+D295+D302+D309+D316+D323+D330</f>
        <v>851315.9</v>
      </c>
      <c r="E281" s="3">
        <f>E288+E295+E302+E309+E316+E323+E330</f>
        <v>851315.9</v>
      </c>
      <c r="F281" s="3">
        <f>F288+F295+F302+F309+F316+F323+F330</f>
        <v>673206.01800000004</v>
      </c>
      <c r="G281" s="3">
        <f>G288+G295+G302+G309+G316+G323+G330</f>
        <v>0</v>
      </c>
      <c r="H281" s="3">
        <f>H288+H295+H302+H309+H316+H323+H330</f>
        <v>0</v>
      </c>
      <c r="I281" s="4">
        <f>H281/D281</f>
        <v>0</v>
      </c>
      <c r="J281" s="4">
        <f>G281/E281</f>
        <v>0</v>
      </c>
      <c r="K281" s="4">
        <f>G281/F281</f>
        <v>0</v>
      </c>
    </row>
    <row r="282" spans="1:11" ht="15" customHeight="1">
      <c r="A282" s="58"/>
      <c r="B282" s="52"/>
      <c r="C282" s="15" t="s">
        <v>14</v>
      </c>
      <c r="D282" s="3"/>
      <c r="E282" s="36"/>
      <c r="F282" s="36"/>
      <c r="G282" s="3"/>
      <c r="H282" s="3"/>
      <c r="I282" s="4"/>
      <c r="J282" s="5"/>
      <c r="K282" s="5"/>
    </row>
    <row r="283" spans="1:11">
      <c r="A283" s="58"/>
      <c r="B283" s="52"/>
      <c r="C283" s="15" t="s">
        <v>15</v>
      </c>
      <c r="D283" s="3">
        <f>D332</f>
        <v>0</v>
      </c>
      <c r="E283" s="3">
        <f>E332</f>
        <v>0</v>
      </c>
      <c r="F283" s="3"/>
      <c r="G283" s="3"/>
      <c r="H283" s="3"/>
      <c r="I283" s="4"/>
      <c r="J283" s="5"/>
      <c r="K283" s="5"/>
    </row>
    <row r="284" spans="1:11" ht="15" customHeight="1">
      <c r="A284" s="58"/>
      <c r="B284" s="52"/>
      <c r="C284" s="15" t="s">
        <v>16</v>
      </c>
      <c r="D284" s="2"/>
      <c r="E284" s="36"/>
      <c r="F284" s="36"/>
      <c r="G284" s="3"/>
      <c r="H284" s="3"/>
      <c r="I284" s="4"/>
      <c r="J284" s="5"/>
      <c r="K284" s="5"/>
    </row>
    <row r="285" spans="1:11">
      <c r="A285" s="58"/>
      <c r="B285" s="52"/>
      <c r="C285" s="15" t="s">
        <v>17</v>
      </c>
      <c r="D285" s="2"/>
      <c r="E285" s="6" t="s">
        <v>12</v>
      </c>
      <c r="F285" s="6" t="s">
        <v>12</v>
      </c>
      <c r="G285" s="6" t="s">
        <v>12</v>
      </c>
      <c r="H285" s="3"/>
      <c r="I285" s="4"/>
      <c r="J285" s="7" t="s">
        <v>12</v>
      </c>
      <c r="K285" s="7" t="s">
        <v>12</v>
      </c>
    </row>
    <row r="286" spans="1:11">
      <c r="A286" s="59"/>
      <c r="B286" s="52"/>
      <c r="C286" s="15" t="s">
        <v>18</v>
      </c>
      <c r="D286" s="2"/>
      <c r="E286" s="6" t="s">
        <v>12</v>
      </c>
      <c r="F286" s="6" t="s">
        <v>12</v>
      </c>
      <c r="G286" s="6" t="s">
        <v>12</v>
      </c>
      <c r="H286" s="3"/>
      <c r="I286" s="3"/>
      <c r="J286" s="7" t="s">
        <v>12</v>
      </c>
      <c r="K286" s="7" t="s">
        <v>12</v>
      </c>
    </row>
    <row r="287" spans="1:11" ht="15" customHeight="1">
      <c r="A287" s="57" t="s">
        <v>96</v>
      </c>
      <c r="B287" s="52"/>
      <c r="C287" s="14" t="s">
        <v>11</v>
      </c>
      <c r="D287" s="2">
        <f>D288</f>
        <v>38000</v>
      </c>
      <c r="E287" s="6" t="s">
        <v>12</v>
      </c>
      <c r="F287" s="6" t="s">
        <v>12</v>
      </c>
      <c r="G287" s="6" t="s">
        <v>12</v>
      </c>
      <c r="H287" s="2">
        <f>H288</f>
        <v>0</v>
      </c>
      <c r="I287" s="10">
        <f>H287/D287</f>
        <v>0</v>
      </c>
      <c r="J287" s="6" t="s">
        <v>12</v>
      </c>
      <c r="K287" s="6" t="s">
        <v>12</v>
      </c>
    </row>
    <row r="288" spans="1:11">
      <c r="A288" s="58"/>
      <c r="B288" s="52"/>
      <c r="C288" s="15" t="s">
        <v>13</v>
      </c>
      <c r="D288" s="3">
        <v>38000</v>
      </c>
      <c r="E288" s="3">
        <v>38000</v>
      </c>
      <c r="F288" s="3">
        <v>0</v>
      </c>
      <c r="G288" s="3"/>
      <c r="H288" s="3"/>
      <c r="I288" s="4">
        <f>H288/D288</f>
        <v>0</v>
      </c>
      <c r="J288" s="4">
        <f>G288/E288</f>
        <v>0</v>
      </c>
      <c r="K288" s="4"/>
    </row>
    <row r="289" spans="1:11" ht="15" customHeight="1">
      <c r="A289" s="58"/>
      <c r="B289" s="52"/>
      <c r="C289" s="15" t="s">
        <v>14</v>
      </c>
      <c r="D289" s="3"/>
      <c r="E289" s="3"/>
      <c r="F289" s="3"/>
      <c r="G289" s="3"/>
      <c r="H289" s="3"/>
      <c r="I289" s="4"/>
      <c r="J289" s="5"/>
      <c r="K289" s="5"/>
    </row>
    <row r="290" spans="1:11">
      <c r="A290" s="58"/>
      <c r="B290" s="52"/>
      <c r="C290" s="15" t="s">
        <v>15</v>
      </c>
      <c r="D290" s="3"/>
      <c r="E290" s="3"/>
      <c r="F290" s="3"/>
      <c r="G290" s="3"/>
      <c r="H290" s="3"/>
      <c r="I290" s="4"/>
      <c r="J290" s="5"/>
      <c r="K290" s="5"/>
    </row>
    <row r="291" spans="1:11" ht="15" customHeight="1">
      <c r="A291" s="58"/>
      <c r="B291" s="52"/>
      <c r="C291" s="15" t="s">
        <v>16</v>
      </c>
      <c r="D291" s="3"/>
      <c r="E291" s="3"/>
      <c r="F291" s="3"/>
      <c r="G291" s="3"/>
      <c r="H291" s="2"/>
      <c r="I291" s="4"/>
      <c r="J291" s="5"/>
      <c r="K291" s="5"/>
    </row>
    <row r="292" spans="1:11">
      <c r="A292" s="58"/>
      <c r="B292" s="52"/>
      <c r="C292" s="15" t="s">
        <v>17</v>
      </c>
      <c r="D292" s="3"/>
      <c r="E292" s="6" t="s">
        <v>12</v>
      </c>
      <c r="F292" s="6" t="s">
        <v>12</v>
      </c>
      <c r="G292" s="6" t="s">
        <v>12</v>
      </c>
      <c r="H292" s="2"/>
      <c r="I292" s="4"/>
      <c r="J292" s="7" t="s">
        <v>12</v>
      </c>
      <c r="K292" s="7" t="s">
        <v>12</v>
      </c>
    </row>
    <row r="293" spans="1:11">
      <c r="A293" s="59"/>
      <c r="B293" s="52"/>
      <c r="C293" s="15" t="s">
        <v>18</v>
      </c>
      <c r="D293" s="3"/>
      <c r="E293" s="6" t="s">
        <v>12</v>
      </c>
      <c r="F293" s="6" t="s">
        <v>12</v>
      </c>
      <c r="G293" s="6" t="s">
        <v>12</v>
      </c>
      <c r="H293" s="2"/>
      <c r="I293" s="2"/>
      <c r="J293" s="7" t="s">
        <v>12</v>
      </c>
      <c r="K293" s="7" t="s">
        <v>12</v>
      </c>
    </row>
    <row r="294" spans="1:11" s="1" customFormat="1">
      <c r="A294" s="57" t="s">
        <v>97</v>
      </c>
      <c r="B294" s="52"/>
      <c r="C294" s="14" t="s">
        <v>11</v>
      </c>
      <c r="D294" s="2">
        <f>D295</f>
        <v>69500</v>
      </c>
      <c r="E294" s="6" t="s">
        <v>12</v>
      </c>
      <c r="F294" s="6" t="s">
        <v>12</v>
      </c>
      <c r="G294" s="6" t="s">
        <v>12</v>
      </c>
      <c r="H294" s="2">
        <f>H295</f>
        <v>0</v>
      </c>
      <c r="I294" s="10">
        <f>H294/D294</f>
        <v>0</v>
      </c>
      <c r="J294" s="6" t="s">
        <v>12</v>
      </c>
      <c r="K294" s="6" t="s">
        <v>12</v>
      </c>
    </row>
    <row r="295" spans="1:11" s="1" customFormat="1">
      <c r="A295" s="58"/>
      <c r="B295" s="52"/>
      <c r="C295" s="15" t="s">
        <v>13</v>
      </c>
      <c r="D295" s="3">
        <v>69500</v>
      </c>
      <c r="E295" s="3">
        <v>69500</v>
      </c>
      <c r="F295" s="3">
        <v>69500</v>
      </c>
      <c r="G295" s="2"/>
      <c r="H295" s="2"/>
      <c r="I295" s="4">
        <f>H295/D295</f>
        <v>0</v>
      </c>
      <c r="J295" s="4">
        <f>G295/E295</f>
        <v>0</v>
      </c>
      <c r="K295" s="4">
        <f>G295/F295</f>
        <v>0</v>
      </c>
    </row>
    <row r="296" spans="1:11" s="1" customFormat="1" ht="24">
      <c r="A296" s="58"/>
      <c r="B296" s="52"/>
      <c r="C296" s="15" t="s">
        <v>14</v>
      </c>
      <c r="D296" s="3"/>
      <c r="E296" s="2"/>
      <c r="F296" s="2"/>
      <c r="G296" s="2"/>
      <c r="H296" s="2"/>
      <c r="I296" s="2"/>
      <c r="J296" s="5"/>
      <c r="K296" s="5"/>
    </row>
    <row r="297" spans="1:11" s="1" customFormat="1">
      <c r="A297" s="58"/>
      <c r="B297" s="52"/>
      <c r="C297" s="15" t="s">
        <v>15</v>
      </c>
      <c r="D297" s="3"/>
      <c r="E297" s="2"/>
      <c r="F297" s="2"/>
      <c r="G297" s="2"/>
      <c r="H297" s="2"/>
      <c r="I297" s="2"/>
      <c r="J297" s="5"/>
      <c r="K297" s="5"/>
    </row>
    <row r="298" spans="1:11" s="1" customFormat="1" ht="36">
      <c r="A298" s="58"/>
      <c r="B298" s="52"/>
      <c r="C298" s="15" t="s">
        <v>16</v>
      </c>
      <c r="D298" s="3"/>
      <c r="E298" s="2"/>
      <c r="F298" s="2"/>
      <c r="G298" s="2"/>
      <c r="H298" s="2"/>
      <c r="I298" s="2"/>
      <c r="J298" s="5"/>
      <c r="K298" s="5"/>
    </row>
    <row r="299" spans="1:11" s="1" customFormat="1">
      <c r="A299" s="58"/>
      <c r="B299" s="52"/>
      <c r="C299" s="15" t="s">
        <v>17</v>
      </c>
      <c r="D299" s="3"/>
      <c r="E299" s="6" t="s">
        <v>12</v>
      </c>
      <c r="F299" s="6" t="s">
        <v>12</v>
      </c>
      <c r="G299" s="6" t="s">
        <v>12</v>
      </c>
      <c r="H299" s="2"/>
      <c r="I299" s="2"/>
      <c r="J299" s="6" t="s">
        <v>12</v>
      </c>
      <c r="K299" s="6" t="s">
        <v>12</v>
      </c>
    </row>
    <row r="300" spans="1:11" s="1" customFormat="1">
      <c r="A300" s="59"/>
      <c r="B300" s="52"/>
      <c r="C300" s="15" t="s">
        <v>18</v>
      </c>
      <c r="D300" s="3"/>
      <c r="E300" s="6" t="s">
        <v>12</v>
      </c>
      <c r="F300" s="6" t="s">
        <v>12</v>
      </c>
      <c r="G300" s="6" t="s">
        <v>12</v>
      </c>
      <c r="H300" s="2"/>
      <c r="I300" s="2"/>
      <c r="J300" s="6" t="s">
        <v>12</v>
      </c>
      <c r="K300" s="6" t="s">
        <v>12</v>
      </c>
    </row>
    <row r="301" spans="1:11" s="1" customFormat="1">
      <c r="A301" s="57" t="s">
        <v>98</v>
      </c>
      <c r="B301" s="52"/>
      <c r="C301" s="14" t="s">
        <v>11</v>
      </c>
      <c r="D301" s="2">
        <f>D302</f>
        <v>35200</v>
      </c>
      <c r="E301" s="6" t="s">
        <v>12</v>
      </c>
      <c r="F301" s="6" t="s">
        <v>12</v>
      </c>
      <c r="G301" s="6" t="s">
        <v>12</v>
      </c>
      <c r="H301" s="2">
        <f>H302</f>
        <v>0</v>
      </c>
      <c r="I301" s="10">
        <f>H301/D301</f>
        <v>0</v>
      </c>
      <c r="J301" s="6" t="s">
        <v>12</v>
      </c>
      <c r="K301" s="6" t="s">
        <v>12</v>
      </c>
    </row>
    <row r="302" spans="1:11" s="1" customFormat="1">
      <c r="A302" s="58"/>
      <c r="B302" s="52"/>
      <c r="C302" s="15" t="s">
        <v>13</v>
      </c>
      <c r="D302" s="3">
        <v>35200</v>
      </c>
      <c r="E302" s="3">
        <v>35200</v>
      </c>
      <c r="F302" s="3">
        <v>31680</v>
      </c>
      <c r="G302" s="2"/>
      <c r="H302" s="2"/>
      <c r="I302" s="4">
        <f>H302/D302</f>
        <v>0</v>
      </c>
      <c r="J302" s="4">
        <f>G302/E302</f>
        <v>0</v>
      </c>
      <c r="K302" s="4">
        <f>G302/F302</f>
        <v>0</v>
      </c>
    </row>
    <row r="303" spans="1:11" s="1" customFormat="1" ht="24">
      <c r="A303" s="58"/>
      <c r="B303" s="52"/>
      <c r="C303" s="15" t="s">
        <v>14</v>
      </c>
      <c r="D303" s="3"/>
      <c r="E303" s="2"/>
      <c r="F303" s="2"/>
      <c r="G303" s="2"/>
      <c r="H303" s="2"/>
      <c r="I303" s="2"/>
      <c r="J303" s="5"/>
      <c r="K303" s="5"/>
    </row>
    <row r="304" spans="1:11" s="1" customFormat="1">
      <c r="A304" s="58"/>
      <c r="B304" s="52"/>
      <c r="C304" s="15" t="s">
        <v>15</v>
      </c>
      <c r="D304" s="3"/>
      <c r="E304" s="2"/>
      <c r="F304" s="2"/>
      <c r="G304" s="2"/>
      <c r="H304" s="2"/>
      <c r="I304" s="2"/>
      <c r="J304" s="5"/>
      <c r="K304" s="5"/>
    </row>
    <row r="305" spans="1:11" s="1" customFormat="1" ht="36">
      <c r="A305" s="58"/>
      <c r="B305" s="52"/>
      <c r="C305" s="15" t="s">
        <v>16</v>
      </c>
      <c r="D305" s="3"/>
      <c r="E305" s="2"/>
      <c r="F305" s="2"/>
      <c r="G305" s="2"/>
      <c r="H305" s="2"/>
      <c r="I305" s="2"/>
      <c r="J305" s="5"/>
      <c r="K305" s="5"/>
    </row>
    <row r="306" spans="1:11" s="1" customFormat="1">
      <c r="A306" s="58"/>
      <c r="B306" s="52"/>
      <c r="C306" s="15" t="s">
        <v>17</v>
      </c>
      <c r="D306" s="3"/>
      <c r="E306" s="6" t="s">
        <v>12</v>
      </c>
      <c r="F306" s="6" t="s">
        <v>12</v>
      </c>
      <c r="G306" s="6" t="s">
        <v>12</v>
      </c>
      <c r="H306" s="2"/>
      <c r="I306" s="2"/>
      <c r="J306" s="6" t="s">
        <v>12</v>
      </c>
      <c r="K306" s="6" t="s">
        <v>12</v>
      </c>
    </row>
    <row r="307" spans="1:11" s="1" customFormat="1">
      <c r="A307" s="59"/>
      <c r="B307" s="52"/>
      <c r="C307" s="15" t="s">
        <v>18</v>
      </c>
      <c r="D307" s="3"/>
      <c r="E307" s="6" t="s">
        <v>12</v>
      </c>
      <c r="F307" s="6" t="s">
        <v>12</v>
      </c>
      <c r="G307" s="6" t="s">
        <v>12</v>
      </c>
      <c r="H307" s="2"/>
      <c r="I307" s="2"/>
      <c r="J307" s="6" t="s">
        <v>12</v>
      </c>
      <c r="K307" s="6" t="s">
        <v>12</v>
      </c>
    </row>
    <row r="308" spans="1:11" s="1" customFormat="1">
      <c r="A308" s="57" t="s">
        <v>99</v>
      </c>
      <c r="B308" s="52"/>
      <c r="C308" s="14" t="s">
        <v>11</v>
      </c>
      <c r="D308" s="2">
        <f>D309</f>
        <v>155615.9</v>
      </c>
      <c r="E308" s="6" t="s">
        <v>12</v>
      </c>
      <c r="F308" s="6" t="s">
        <v>12</v>
      </c>
      <c r="G308" s="6" t="s">
        <v>12</v>
      </c>
      <c r="H308" s="2">
        <f>H309</f>
        <v>0</v>
      </c>
      <c r="I308" s="10">
        <f>H308/D308</f>
        <v>0</v>
      </c>
      <c r="J308" s="6" t="s">
        <v>12</v>
      </c>
      <c r="K308" s="6" t="s">
        <v>12</v>
      </c>
    </row>
    <row r="309" spans="1:11" s="1" customFormat="1">
      <c r="A309" s="58"/>
      <c r="B309" s="52"/>
      <c r="C309" s="15" t="s">
        <v>13</v>
      </c>
      <c r="D309" s="3">
        <v>155615.9</v>
      </c>
      <c r="E309" s="3">
        <v>155615.9</v>
      </c>
      <c r="F309" s="3">
        <v>155615.9</v>
      </c>
      <c r="G309" s="2"/>
      <c r="H309" s="2"/>
      <c r="I309" s="4">
        <f>H309/D309</f>
        <v>0</v>
      </c>
      <c r="J309" s="4">
        <f>G309/E309</f>
        <v>0</v>
      </c>
      <c r="K309" s="4">
        <f>G309/F309</f>
        <v>0</v>
      </c>
    </row>
    <row r="310" spans="1:11" s="1" customFormat="1" ht="24">
      <c r="A310" s="58"/>
      <c r="B310" s="52"/>
      <c r="C310" s="15" t="s">
        <v>14</v>
      </c>
      <c r="D310" s="3"/>
      <c r="E310" s="2"/>
      <c r="F310" s="2"/>
      <c r="G310" s="2"/>
      <c r="H310" s="2"/>
      <c r="I310" s="2"/>
      <c r="J310" s="5"/>
      <c r="K310" s="5"/>
    </row>
    <row r="311" spans="1:11" s="1" customFormat="1">
      <c r="A311" s="58"/>
      <c r="B311" s="52"/>
      <c r="C311" s="15" t="s">
        <v>15</v>
      </c>
      <c r="D311" s="3"/>
      <c r="E311" s="2"/>
      <c r="F311" s="2"/>
      <c r="G311" s="2"/>
      <c r="H311" s="2"/>
      <c r="I311" s="2"/>
      <c r="J311" s="5"/>
      <c r="K311" s="5"/>
    </row>
    <row r="312" spans="1:11" s="1" customFormat="1" ht="36">
      <c r="A312" s="58"/>
      <c r="B312" s="52"/>
      <c r="C312" s="15" t="s">
        <v>16</v>
      </c>
      <c r="D312" s="3"/>
      <c r="E312" s="2"/>
      <c r="F312" s="2"/>
      <c r="G312" s="2"/>
      <c r="H312" s="2"/>
      <c r="I312" s="2"/>
      <c r="J312" s="5"/>
      <c r="K312" s="5"/>
    </row>
    <row r="313" spans="1:11" s="1" customFormat="1">
      <c r="A313" s="58"/>
      <c r="B313" s="52"/>
      <c r="C313" s="15" t="s">
        <v>17</v>
      </c>
      <c r="D313" s="3"/>
      <c r="E313" s="6" t="s">
        <v>12</v>
      </c>
      <c r="F313" s="6" t="s">
        <v>12</v>
      </c>
      <c r="G313" s="6" t="s">
        <v>12</v>
      </c>
      <c r="H313" s="2"/>
      <c r="I313" s="2"/>
      <c r="J313" s="6" t="s">
        <v>12</v>
      </c>
      <c r="K313" s="6" t="s">
        <v>12</v>
      </c>
    </row>
    <row r="314" spans="1:11" s="1" customFormat="1">
      <c r="A314" s="59"/>
      <c r="B314" s="52"/>
      <c r="C314" s="15" t="s">
        <v>18</v>
      </c>
      <c r="D314" s="3"/>
      <c r="E314" s="6" t="s">
        <v>12</v>
      </c>
      <c r="F314" s="6" t="s">
        <v>12</v>
      </c>
      <c r="G314" s="6" t="s">
        <v>12</v>
      </c>
      <c r="H314" s="2"/>
      <c r="I314" s="2"/>
      <c r="J314" s="6" t="s">
        <v>12</v>
      </c>
      <c r="K314" s="6" t="s">
        <v>12</v>
      </c>
    </row>
    <row r="315" spans="1:11" ht="15" customHeight="1">
      <c r="A315" s="57" t="s">
        <v>100</v>
      </c>
      <c r="B315" s="52"/>
      <c r="C315" s="14" t="s">
        <v>11</v>
      </c>
      <c r="D315" s="2">
        <f>D316</f>
        <v>208000</v>
      </c>
      <c r="E315" s="6" t="s">
        <v>12</v>
      </c>
      <c r="F315" s="6" t="s">
        <v>12</v>
      </c>
      <c r="G315" s="6" t="s">
        <v>12</v>
      </c>
      <c r="H315" s="2">
        <f>H316</f>
        <v>0</v>
      </c>
      <c r="I315" s="10">
        <f>H315/D315</f>
        <v>0</v>
      </c>
      <c r="J315" s="6" t="s">
        <v>12</v>
      </c>
      <c r="K315" s="6" t="s">
        <v>12</v>
      </c>
    </row>
    <row r="316" spans="1:11">
      <c r="A316" s="58"/>
      <c r="B316" s="52"/>
      <c r="C316" s="15" t="s">
        <v>13</v>
      </c>
      <c r="D316" s="3">
        <v>208000</v>
      </c>
      <c r="E316" s="36">
        <v>208000</v>
      </c>
      <c r="F316" s="36">
        <v>208000</v>
      </c>
      <c r="G316" s="3"/>
      <c r="H316" s="3"/>
      <c r="I316" s="4">
        <f>H316/D316</f>
        <v>0</v>
      </c>
      <c r="J316" s="4">
        <f>G316/E316</f>
        <v>0</v>
      </c>
      <c r="K316" s="4">
        <f>G316/F316</f>
        <v>0</v>
      </c>
    </row>
    <row r="317" spans="1:11" ht="15" customHeight="1">
      <c r="A317" s="58"/>
      <c r="B317" s="52"/>
      <c r="C317" s="15" t="s">
        <v>14</v>
      </c>
      <c r="D317" s="3"/>
      <c r="E317" s="3"/>
      <c r="F317" s="3"/>
      <c r="G317" s="3"/>
      <c r="H317" s="2"/>
      <c r="I317" s="4"/>
      <c r="J317" s="5"/>
      <c r="K317" s="5"/>
    </row>
    <row r="318" spans="1:11">
      <c r="A318" s="58"/>
      <c r="B318" s="52"/>
      <c r="C318" s="15" t="s">
        <v>15</v>
      </c>
      <c r="D318" s="3"/>
      <c r="E318" s="3"/>
      <c r="F318" s="3"/>
      <c r="G318" s="3"/>
      <c r="H318" s="2"/>
      <c r="I318" s="4"/>
      <c r="J318" s="5"/>
      <c r="K318" s="5"/>
    </row>
    <row r="319" spans="1:11" ht="15" customHeight="1">
      <c r="A319" s="58"/>
      <c r="B319" s="52"/>
      <c r="C319" s="15" t="s">
        <v>16</v>
      </c>
      <c r="D319" s="3"/>
      <c r="E319" s="3"/>
      <c r="F319" s="3"/>
      <c r="G319" s="3"/>
      <c r="H319" s="2"/>
      <c r="I319" s="4"/>
      <c r="J319" s="5"/>
      <c r="K319" s="5"/>
    </row>
    <row r="320" spans="1:11">
      <c r="A320" s="58"/>
      <c r="B320" s="52"/>
      <c r="C320" s="15" t="s">
        <v>17</v>
      </c>
      <c r="D320" s="3"/>
      <c r="E320" s="6" t="s">
        <v>12</v>
      </c>
      <c r="F320" s="6" t="s">
        <v>12</v>
      </c>
      <c r="G320" s="6" t="s">
        <v>12</v>
      </c>
      <c r="H320" s="2"/>
      <c r="I320" s="4"/>
      <c r="J320" s="7" t="s">
        <v>12</v>
      </c>
      <c r="K320" s="7" t="s">
        <v>12</v>
      </c>
    </row>
    <row r="321" spans="1:11">
      <c r="A321" s="59"/>
      <c r="B321" s="52"/>
      <c r="C321" s="15" t="s">
        <v>18</v>
      </c>
      <c r="D321" s="3"/>
      <c r="E321" s="6" t="s">
        <v>12</v>
      </c>
      <c r="F321" s="6" t="s">
        <v>12</v>
      </c>
      <c r="G321" s="6" t="s">
        <v>12</v>
      </c>
      <c r="H321" s="2"/>
      <c r="I321" s="2"/>
      <c r="J321" s="7" t="s">
        <v>12</v>
      </c>
      <c r="K321" s="7" t="s">
        <v>12</v>
      </c>
    </row>
    <row r="322" spans="1:11" s="1" customFormat="1">
      <c r="A322" s="57" t="s">
        <v>101</v>
      </c>
      <c r="B322" s="52"/>
      <c r="C322" s="14" t="s">
        <v>11</v>
      </c>
      <c r="D322" s="2">
        <f>D323</f>
        <v>80000</v>
      </c>
      <c r="E322" s="6" t="s">
        <v>12</v>
      </c>
      <c r="F322" s="6" t="s">
        <v>12</v>
      </c>
      <c r="G322" s="6" t="s">
        <v>12</v>
      </c>
      <c r="H322" s="2">
        <f>H323</f>
        <v>0</v>
      </c>
      <c r="I322" s="10">
        <f>H322/D322</f>
        <v>0</v>
      </c>
      <c r="J322" s="6" t="s">
        <v>12</v>
      </c>
      <c r="K322" s="6" t="s">
        <v>12</v>
      </c>
    </row>
    <row r="323" spans="1:11" s="1" customFormat="1">
      <c r="A323" s="58"/>
      <c r="B323" s="52"/>
      <c r="C323" s="15" t="s">
        <v>13</v>
      </c>
      <c r="D323" s="3">
        <v>80000</v>
      </c>
      <c r="E323" s="36">
        <v>80000</v>
      </c>
      <c r="F323" s="36"/>
      <c r="G323" s="3"/>
      <c r="H323" s="3"/>
      <c r="I323" s="4">
        <f>H323/D323</f>
        <v>0</v>
      </c>
      <c r="J323" s="4">
        <f>G323/E323</f>
        <v>0</v>
      </c>
      <c r="K323" s="4"/>
    </row>
    <row r="324" spans="1:11" s="1" customFormat="1" ht="24">
      <c r="A324" s="58"/>
      <c r="B324" s="52"/>
      <c r="C324" s="15" t="s">
        <v>14</v>
      </c>
      <c r="D324" s="3"/>
      <c r="E324" s="3"/>
      <c r="F324" s="3"/>
      <c r="G324" s="3"/>
      <c r="H324" s="2"/>
      <c r="I324" s="4"/>
      <c r="J324" s="5"/>
      <c r="K324" s="5"/>
    </row>
    <row r="325" spans="1:11" s="1" customFormat="1">
      <c r="A325" s="58"/>
      <c r="B325" s="52"/>
      <c r="C325" s="15" t="s">
        <v>15</v>
      </c>
      <c r="D325" s="3"/>
      <c r="E325" s="3"/>
      <c r="F325" s="3"/>
      <c r="G325" s="3"/>
      <c r="H325" s="2"/>
      <c r="I325" s="4"/>
      <c r="J325" s="5"/>
      <c r="K325" s="5"/>
    </row>
    <row r="326" spans="1:11" s="1" customFormat="1" ht="36">
      <c r="A326" s="58"/>
      <c r="B326" s="52"/>
      <c r="C326" s="15" t="s">
        <v>16</v>
      </c>
      <c r="D326" s="3"/>
      <c r="E326" s="3"/>
      <c r="F326" s="3"/>
      <c r="G326" s="3"/>
      <c r="H326" s="2"/>
      <c r="I326" s="4"/>
      <c r="J326" s="5"/>
      <c r="K326" s="5"/>
    </row>
    <row r="327" spans="1:11" s="1" customFormat="1">
      <c r="A327" s="58"/>
      <c r="B327" s="52"/>
      <c r="C327" s="15" t="s">
        <v>17</v>
      </c>
      <c r="D327" s="3"/>
      <c r="E327" s="6" t="s">
        <v>12</v>
      </c>
      <c r="F327" s="6" t="s">
        <v>12</v>
      </c>
      <c r="G327" s="6" t="s">
        <v>12</v>
      </c>
      <c r="H327" s="2"/>
      <c r="I327" s="4"/>
      <c r="J327" s="7" t="s">
        <v>12</v>
      </c>
      <c r="K327" s="7" t="s">
        <v>12</v>
      </c>
    </row>
    <row r="328" spans="1:11" s="1" customFormat="1">
      <c r="A328" s="59"/>
      <c r="B328" s="52"/>
      <c r="C328" s="15" t="s">
        <v>18</v>
      </c>
      <c r="D328" s="3"/>
      <c r="E328" s="6" t="s">
        <v>12</v>
      </c>
      <c r="F328" s="6" t="s">
        <v>12</v>
      </c>
      <c r="G328" s="6" t="s">
        <v>12</v>
      </c>
      <c r="H328" s="2"/>
      <c r="I328" s="2"/>
      <c r="J328" s="7" t="s">
        <v>12</v>
      </c>
      <c r="K328" s="7" t="s">
        <v>12</v>
      </c>
    </row>
    <row r="329" spans="1:11" s="1" customFormat="1">
      <c r="A329" s="57" t="s">
        <v>102</v>
      </c>
      <c r="B329" s="52"/>
      <c r="C329" s="14" t="s">
        <v>11</v>
      </c>
      <c r="D329" s="2">
        <f>D330</f>
        <v>265000</v>
      </c>
      <c r="E329" s="6" t="s">
        <v>12</v>
      </c>
      <c r="F329" s="6" t="s">
        <v>12</v>
      </c>
      <c r="G329" s="6" t="s">
        <v>12</v>
      </c>
      <c r="H329" s="2">
        <f>H330</f>
        <v>0</v>
      </c>
      <c r="I329" s="10">
        <f>H329/D329</f>
        <v>0</v>
      </c>
      <c r="J329" s="6" t="s">
        <v>12</v>
      </c>
      <c r="K329" s="6" t="s">
        <v>12</v>
      </c>
    </row>
    <row r="330" spans="1:11" s="1" customFormat="1">
      <c r="A330" s="58"/>
      <c r="B330" s="52"/>
      <c r="C330" s="15" t="s">
        <v>13</v>
      </c>
      <c r="D330" s="3">
        <v>265000</v>
      </c>
      <c r="E330" s="3">
        <v>265000</v>
      </c>
      <c r="F330" s="3">
        <v>208410.11799999999</v>
      </c>
      <c r="G330" s="3"/>
      <c r="H330" s="2"/>
      <c r="I330" s="4">
        <f>H330/D330</f>
        <v>0</v>
      </c>
      <c r="J330" s="4">
        <f>G330/E330</f>
        <v>0</v>
      </c>
      <c r="K330" s="4">
        <f>G330/F330</f>
        <v>0</v>
      </c>
    </row>
    <row r="331" spans="1:11" s="1" customFormat="1" ht="24" customHeight="1">
      <c r="A331" s="58"/>
      <c r="B331" s="52"/>
      <c r="C331" s="15" t="s">
        <v>14</v>
      </c>
      <c r="D331" s="3"/>
      <c r="E331" s="3"/>
      <c r="F331" s="3"/>
      <c r="G331" s="3"/>
      <c r="H331" s="2"/>
      <c r="I331" s="2"/>
      <c r="J331" s="2"/>
      <c r="K331" s="2"/>
    </row>
    <row r="332" spans="1:11" s="1" customFormat="1">
      <c r="A332" s="58"/>
      <c r="B332" s="52"/>
      <c r="C332" s="15" t="s">
        <v>15</v>
      </c>
      <c r="D332" s="3"/>
      <c r="E332" s="3"/>
      <c r="F332" s="3"/>
      <c r="G332" s="3"/>
      <c r="H332" s="2"/>
      <c r="I332" s="2"/>
      <c r="J332" s="2"/>
      <c r="K332" s="2"/>
    </row>
    <row r="333" spans="1:11" s="1" customFormat="1" ht="39" customHeight="1">
      <c r="A333" s="58"/>
      <c r="B333" s="52"/>
      <c r="C333" s="15" t="s">
        <v>16</v>
      </c>
      <c r="D333" s="3"/>
      <c r="E333" s="3"/>
      <c r="F333" s="3"/>
      <c r="G333" s="3"/>
      <c r="H333" s="2"/>
      <c r="I333" s="2"/>
      <c r="J333" s="2"/>
      <c r="K333" s="2"/>
    </row>
    <row r="334" spans="1:11" s="1" customFormat="1">
      <c r="A334" s="58"/>
      <c r="B334" s="52"/>
      <c r="C334" s="15" t="s">
        <v>17</v>
      </c>
      <c r="D334" s="3"/>
      <c r="E334" s="6" t="s">
        <v>12</v>
      </c>
      <c r="F334" s="6" t="s">
        <v>12</v>
      </c>
      <c r="G334" s="6" t="s">
        <v>12</v>
      </c>
      <c r="H334" s="2"/>
      <c r="I334" s="2"/>
      <c r="J334" s="7" t="s">
        <v>12</v>
      </c>
      <c r="K334" s="7" t="s">
        <v>12</v>
      </c>
    </row>
    <row r="335" spans="1:11" s="1" customFormat="1">
      <c r="A335" s="59"/>
      <c r="B335" s="65"/>
      <c r="C335" s="15" t="s">
        <v>18</v>
      </c>
      <c r="D335" s="3"/>
      <c r="E335" s="6" t="s">
        <v>12</v>
      </c>
      <c r="F335" s="6" t="s">
        <v>12</v>
      </c>
      <c r="G335" s="6" t="s">
        <v>12</v>
      </c>
      <c r="H335" s="2"/>
      <c r="I335" s="2"/>
      <c r="J335" s="7" t="s">
        <v>12</v>
      </c>
      <c r="K335" s="7" t="s">
        <v>12</v>
      </c>
    </row>
    <row r="336" spans="1:11" ht="15" customHeight="1">
      <c r="A336" s="57" t="s">
        <v>62</v>
      </c>
      <c r="B336" s="51" t="s">
        <v>37</v>
      </c>
      <c r="C336" s="14" t="s">
        <v>11</v>
      </c>
      <c r="D336" s="2">
        <f>D337+D339</f>
        <v>3584849.4000000004</v>
      </c>
      <c r="E336" s="6" t="s">
        <v>12</v>
      </c>
      <c r="F336" s="6" t="s">
        <v>12</v>
      </c>
      <c r="G336" s="6" t="s">
        <v>12</v>
      </c>
      <c r="H336" s="2">
        <f>H337+H339</f>
        <v>417852.58900000004</v>
      </c>
      <c r="I336" s="10">
        <f>H336/D336</f>
        <v>0.11656070935643768</v>
      </c>
      <c r="J336" s="6" t="s">
        <v>12</v>
      </c>
      <c r="K336" s="6" t="s">
        <v>12</v>
      </c>
    </row>
    <row r="337" spans="1:11">
      <c r="A337" s="58"/>
      <c r="B337" s="52"/>
      <c r="C337" s="15" t="s">
        <v>13</v>
      </c>
      <c r="D337" s="3">
        <f>D344+D351+D358+D365</f>
        <v>3584849.4000000004</v>
      </c>
      <c r="E337" s="3">
        <f t="shared" ref="E337:G337" si="53">E344+E351+E358+E365</f>
        <v>3584849.4000000004</v>
      </c>
      <c r="F337" s="3">
        <f t="shared" si="53"/>
        <v>3557722.801</v>
      </c>
      <c r="G337" s="3">
        <f t="shared" si="53"/>
        <v>1186334.1359999999</v>
      </c>
      <c r="H337" s="3">
        <f>H344+H351+H358+H365</f>
        <v>417852.58900000004</v>
      </c>
      <c r="I337" s="4">
        <f>H337/D337</f>
        <v>0.11656070935643768</v>
      </c>
      <c r="J337" s="4">
        <f>G337/E337</f>
        <v>0.33092997881584646</v>
      </c>
      <c r="K337" s="4">
        <f>G337/F337</f>
        <v>0.33345322341205075</v>
      </c>
    </row>
    <row r="338" spans="1:11" ht="15" customHeight="1">
      <c r="A338" s="58"/>
      <c r="B338" s="52"/>
      <c r="C338" s="15" t="s">
        <v>14</v>
      </c>
      <c r="D338" s="3"/>
      <c r="E338" s="3"/>
      <c r="F338" s="36"/>
      <c r="G338" s="3"/>
      <c r="H338" s="2"/>
      <c r="I338" s="4"/>
      <c r="J338" s="5"/>
      <c r="K338" s="5"/>
    </row>
    <row r="339" spans="1:11">
      <c r="A339" s="58"/>
      <c r="B339" s="52"/>
      <c r="C339" s="15" t="s">
        <v>15</v>
      </c>
      <c r="D339" s="3"/>
      <c r="E339" s="3"/>
      <c r="F339" s="36"/>
      <c r="G339" s="3"/>
      <c r="H339" s="3"/>
      <c r="I339" s="4"/>
      <c r="J339" s="4"/>
      <c r="K339" s="5"/>
    </row>
    <row r="340" spans="1:11" ht="36" customHeight="1">
      <c r="A340" s="58"/>
      <c r="B340" s="52"/>
      <c r="C340" s="15" t="s">
        <v>16</v>
      </c>
      <c r="D340" s="3"/>
      <c r="E340" s="37"/>
      <c r="F340" s="37"/>
      <c r="G340" s="3"/>
      <c r="H340" s="2"/>
      <c r="I340" s="4"/>
      <c r="J340" s="5"/>
      <c r="K340" s="5"/>
    </row>
    <row r="341" spans="1:11">
      <c r="A341" s="58"/>
      <c r="B341" s="52"/>
      <c r="C341" s="15" t="s">
        <v>17</v>
      </c>
      <c r="D341" s="3"/>
      <c r="E341" s="6" t="s">
        <v>12</v>
      </c>
      <c r="F341" s="6" t="s">
        <v>12</v>
      </c>
      <c r="G341" s="6" t="s">
        <v>12</v>
      </c>
      <c r="H341" s="2"/>
      <c r="I341" s="4"/>
      <c r="J341" s="7" t="s">
        <v>12</v>
      </c>
      <c r="K341" s="7" t="s">
        <v>12</v>
      </c>
    </row>
    <row r="342" spans="1:11">
      <c r="A342" s="59"/>
      <c r="B342" s="52"/>
      <c r="C342" s="15" t="s">
        <v>18</v>
      </c>
      <c r="D342" s="3"/>
      <c r="E342" s="6" t="s">
        <v>12</v>
      </c>
      <c r="F342" s="6" t="s">
        <v>12</v>
      </c>
      <c r="G342" s="6" t="s">
        <v>12</v>
      </c>
      <c r="H342" s="2"/>
      <c r="I342" s="2"/>
      <c r="J342" s="7" t="s">
        <v>12</v>
      </c>
      <c r="K342" s="7" t="s">
        <v>12</v>
      </c>
    </row>
    <row r="343" spans="1:11" s="1" customFormat="1" ht="15" customHeight="1">
      <c r="A343" s="57" t="s">
        <v>103</v>
      </c>
      <c r="B343" s="52"/>
      <c r="C343" s="14" t="s">
        <v>11</v>
      </c>
      <c r="D343" s="2">
        <f>D344+D346</f>
        <v>130649.7</v>
      </c>
      <c r="E343" s="6" t="s">
        <v>12</v>
      </c>
      <c r="F343" s="6" t="s">
        <v>12</v>
      </c>
      <c r="G343" s="6" t="s">
        <v>12</v>
      </c>
      <c r="H343" s="2">
        <f t="shared" ref="H343" si="54">H344+H346</f>
        <v>5095.6499999999996</v>
      </c>
      <c r="I343" s="10">
        <f>H343/D343</f>
        <v>3.9002385768968466E-2</v>
      </c>
      <c r="J343" s="6" t="s">
        <v>12</v>
      </c>
      <c r="K343" s="6" t="s">
        <v>12</v>
      </c>
    </row>
    <row r="344" spans="1:11" s="1" customFormat="1">
      <c r="A344" s="58"/>
      <c r="B344" s="52"/>
      <c r="C344" s="15" t="s">
        <v>13</v>
      </c>
      <c r="D344" s="3">
        <v>130649.7</v>
      </c>
      <c r="E344" s="3">
        <v>130649.7</v>
      </c>
      <c r="F344" s="3">
        <v>103754.22</v>
      </c>
      <c r="G344" s="3">
        <v>5095.6499999999996</v>
      </c>
      <c r="H344" s="3">
        <v>5095.6499999999996</v>
      </c>
      <c r="I344" s="4">
        <f>H344/D344</f>
        <v>3.9002385768968466E-2</v>
      </c>
      <c r="J344" s="4">
        <f>G344/E344</f>
        <v>3.9002385768968466E-2</v>
      </c>
      <c r="K344" s="4">
        <f>G344/F344</f>
        <v>4.9112701150854393E-2</v>
      </c>
    </row>
    <row r="345" spans="1:11" s="1" customFormat="1" ht="24">
      <c r="A345" s="58"/>
      <c r="B345" s="52"/>
      <c r="C345" s="15" t="s">
        <v>14</v>
      </c>
      <c r="D345" s="3"/>
      <c r="E345" s="3"/>
      <c r="F345" s="3"/>
      <c r="G345" s="3"/>
      <c r="H345" s="3"/>
      <c r="I345" s="3"/>
      <c r="J345" s="3"/>
      <c r="K345" s="3"/>
    </row>
    <row r="346" spans="1:11" s="1" customFormat="1">
      <c r="A346" s="58"/>
      <c r="B346" s="52"/>
      <c r="C346" s="15" t="s">
        <v>15</v>
      </c>
      <c r="D346" s="3"/>
      <c r="E346" s="3"/>
      <c r="F346" s="3"/>
      <c r="G346" s="3"/>
      <c r="H346" s="3"/>
      <c r="I346" s="4"/>
      <c r="J346" s="4"/>
      <c r="K346" s="4"/>
    </row>
    <row r="347" spans="1:11" s="1" customFormat="1" ht="36">
      <c r="A347" s="58"/>
      <c r="B347" s="52"/>
      <c r="C347" s="15" t="s">
        <v>16</v>
      </c>
      <c r="D347" s="3"/>
      <c r="E347" s="3"/>
      <c r="F347" s="3"/>
      <c r="G347" s="3"/>
      <c r="H347" s="3"/>
      <c r="I347" s="3"/>
      <c r="J347" s="3"/>
      <c r="K347" s="3"/>
    </row>
    <row r="348" spans="1:11" s="1" customFormat="1">
      <c r="A348" s="58"/>
      <c r="B348" s="52"/>
      <c r="C348" s="15" t="s">
        <v>17</v>
      </c>
      <c r="D348" s="3"/>
      <c r="E348" s="6" t="s">
        <v>12</v>
      </c>
      <c r="F348" s="6" t="s">
        <v>12</v>
      </c>
      <c r="G348" s="6" t="s">
        <v>12</v>
      </c>
      <c r="H348" s="2"/>
      <c r="I348" s="2"/>
      <c r="J348" s="7" t="s">
        <v>12</v>
      </c>
      <c r="K348" s="7" t="s">
        <v>12</v>
      </c>
    </row>
    <row r="349" spans="1:11" s="1" customFormat="1">
      <c r="A349" s="59"/>
      <c r="B349" s="52"/>
      <c r="C349" s="15" t="s">
        <v>18</v>
      </c>
      <c r="D349" s="3"/>
      <c r="E349" s="6" t="s">
        <v>12</v>
      </c>
      <c r="F349" s="6" t="s">
        <v>12</v>
      </c>
      <c r="G349" s="6" t="s">
        <v>12</v>
      </c>
      <c r="H349" s="2"/>
      <c r="I349" s="2"/>
      <c r="J349" s="7" t="s">
        <v>12</v>
      </c>
      <c r="K349" s="7" t="s">
        <v>12</v>
      </c>
    </row>
    <row r="350" spans="1:11" s="1" customFormat="1" ht="15" customHeight="1">
      <c r="A350" s="57" t="s">
        <v>104</v>
      </c>
      <c r="B350" s="52"/>
      <c r="C350" s="14" t="s">
        <v>11</v>
      </c>
      <c r="D350" s="2">
        <f>D351</f>
        <v>3258569.3650000002</v>
      </c>
      <c r="E350" s="6" t="s">
        <v>12</v>
      </c>
      <c r="F350" s="6" t="s">
        <v>12</v>
      </c>
      <c r="G350" s="6" t="s">
        <v>12</v>
      </c>
      <c r="H350" s="2">
        <f t="shared" ref="H350" si="55">H351</f>
        <v>409937.84</v>
      </c>
      <c r="I350" s="10">
        <f>H350/D350</f>
        <v>0.12580301171523472</v>
      </c>
      <c r="J350" s="6" t="s">
        <v>12</v>
      </c>
      <c r="K350" s="6" t="s">
        <v>12</v>
      </c>
    </row>
    <row r="351" spans="1:11" s="1" customFormat="1">
      <c r="A351" s="58"/>
      <c r="B351" s="52"/>
      <c r="C351" s="15" t="s">
        <v>13</v>
      </c>
      <c r="D351" s="3">
        <v>3258569.3650000002</v>
      </c>
      <c r="E351" s="3">
        <v>3258569.3650000002</v>
      </c>
      <c r="F351" s="3">
        <v>3258568.9070000001</v>
      </c>
      <c r="G351" s="3">
        <v>1178419.3870000001</v>
      </c>
      <c r="H351" s="3">
        <v>409937.84</v>
      </c>
      <c r="I351" s="4">
        <f>H351/D351</f>
        <v>0.12580301171523472</v>
      </c>
      <c r="J351" s="4">
        <f>G351/E351</f>
        <v>0.36163704221162102</v>
      </c>
      <c r="K351" s="4">
        <f>G351/F351</f>
        <v>0.3616370930406107</v>
      </c>
    </row>
    <row r="352" spans="1:11" s="1" customFormat="1" ht="24">
      <c r="A352" s="58"/>
      <c r="B352" s="52"/>
      <c r="C352" s="15" t="s">
        <v>14</v>
      </c>
      <c r="D352" s="3"/>
      <c r="E352" s="3"/>
      <c r="F352" s="3"/>
      <c r="G352" s="3"/>
      <c r="H352" s="3"/>
      <c r="I352" s="3"/>
      <c r="J352" s="3"/>
      <c r="K352" s="3"/>
    </row>
    <row r="353" spans="1:11" s="1" customFormat="1">
      <c r="A353" s="58"/>
      <c r="B353" s="52"/>
      <c r="C353" s="15" t="s">
        <v>15</v>
      </c>
      <c r="D353" s="3"/>
      <c r="E353" s="3"/>
      <c r="F353" s="3"/>
      <c r="G353" s="3"/>
      <c r="H353" s="3"/>
      <c r="I353" s="3"/>
      <c r="J353" s="3"/>
      <c r="K353" s="3"/>
    </row>
    <row r="354" spans="1:11" s="1" customFormat="1" ht="36">
      <c r="A354" s="58"/>
      <c r="B354" s="52"/>
      <c r="C354" s="15" t="s">
        <v>16</v>
      </c>
      <c r="D354" s="3"/>
      <c r="E354" s="3"/>
      <c r="F354" s="3"/>
      <c r="G354" s="3"/>
      <c r="H354" s="3"/>
      <c r="I354" s="3"/>
      <c r="J354" s="3"/>
      <c r="K354" s="3"/>
    </row>
    <row r="355" spans="1:11" s="1" customFormat="1">
      <c r="A355" s="58"/>
      <c r="B355" s="52"/>
      <c r="C355" s="15" t="s">
        <v>17</v>
      </c>
      <c r="D355" s="3"/>
      <c r="E355" s="6" t="s">
        <v>12</v>
      </c>
      <c r="F355" s="6" t="s">
        <v>12</v>
      </c>
      <c r="G355" s="6" t="s">
        <v>12</v>
      </c>
      <c r="H355" s="2"/>
      <c r="I355" s="2"/>
      <c r="J355" s="7" t="s">
        <v>12</v>
      </c>
      <c r="K355" s="7" t="s">
        <v>12</v>
      </c>
    </row>
    <row r="356" spans="1:11" s="1" customFormat="1">
      <c r="A356" s="59"/>
      <c r="B356" s="52"/>
      <c r="C356" s="15" t="s">
        <v>18</v>
      </c>
      <c r="D356" s="3"/>
      <c r="E356" s="6" t="s">
        <v>12</v>
      </c>
      <c r="F356" s="6" t="s">
        <v>12</v>
      </c>
      <c r="G356" s="6" t="s">
        <v>12</v>
      </c>
      <c r="H356" s="2"/>
      <c r="I356" s="2"/>
      <c r="J356" s="7" t="s">
        <v>12</v>
      </c>
      <c r="K356" s="7" t="s">
        <v>12</v>
      </c>
    </row>
    <row r="357" spans="1:11" s="1" customFormat="1" ht="15" customHeight="1">
      <c r="A357" s="57" t="s">
        <v>105</v>
      </c>
      <c r="B357" s="52"/>
      <c r="C357" s="14" t="s">
        <v>11</v>
      </c>
      <c r="D357" s="2">
        <f>D358</f>
        <v>153220.13500000001</v>
      </c>
      <c r="E357" s="6" t="s">
        <v>12</v>
      </c>
      <c r="F357" s="6" t="s">
        <v>12</v>
      </c>
      <c r="G357" s="6" t="s">
        <v>12</v>
      </c>
      <c r="H357" s="2">
        <f t="shared" ref="H357" si="56">H358</f>
        <v>2721.5990000000002</v>
      </c>
      <c r="I357" s="10">
        <f>H357/D357</f>
        <v>1.7762671988247498E-2</v>
      </c>
      <c r="J357" s="6" t="s">
        <v>12</v>
      </c>
      <c r="K357" s="6" t="s">
        <v>12</v>
      </c>
    </row>
    <row r="358" spans="1:11" s="1" customFormat="1">
      <c r="A358" s="58"/>
      <c r="B358" s="52"/>
      <c r="C358" s="15" t="s">
        <v>13</v>
      </c>
      <c r="D358" s="3">
        <v>153220.13500000001</v>
      </c>
      <c r="E358" s="3">
        <v>153220.13500000001</v>
      </c>
      <c r="F358" s="3">
        <v>153220.13500000001</v>
      </c>
      <c r="G358" s="3">
        <v>2721.5990000000002</v>
      </c>
      <c r="H358" s="3">
        <v>2721.5990000000002</v>
      </c>
      <c r="I358" s="4">
        <f>H358/D358</f>
        <v>1.7762671988247498E-2</v>
      </c>
      <c r="J358" s="4">
        <f>G358/E358</f>
        <v>1.7762671988247498E-2</v>
      </c>
      <c r="K358" s="4">
        <f>G358/F358</f>
        <v>1.7762671988247498E-2</v>
      </c>
    </row>
    <row r="359" spans="1:11" s="1" customFormat="1" ht="24">
      <c r="A359" s="58"/>
      <c r="B359" s="52"/>
      <c r="C359" s="15" t="s">
        <v>14</v>
      </c>
      <c r="D359" s="3"/>
      <c r="E359" s="3"/>
      <c r="F359" s="3"/>
      <c r="G359" s="3"/>
      <c r="H359" s="3"/>
      <c r="I359" s="3"/>
      <c r="J359" s="3"/>
      <c r="K359" s="3"/>
    </row>
    <row r="360" spans="1:11" s="1" customFormat="1">
      <c r="A360" s="58"/>
      <c r="B360" s="52"/>
      <c r="C360" s="15" t="s">
        <v>15</v>
      </c>
      <c r="D360" s="3"/>
      <c r="E360" s="3"/>
      <c r="F360" s="3"/>
      <c r="G360" s="3"/>
      <c r="H360" s="3"/>
      <c r="I360" s="3"/>
      <c r="J360" s="3"/>
      <c r="K360" s="3"/>
    </row>
    <row r="361" spans="1:11" s="1" customFormat="1" ht="36">
      <c r="A361" s="58"/>
      <c r="B361" s="52"/>
      <c r="C361" s="15" t="s">
        <v>16</v>
      </c>
      <c r="D361" s="3"/>
      <c r="E361" s="3"/>
      <c r="F361" s="3"/>
      <c r="G361" s="3"/>
      <c r="H361" s="3"/>
      <c r="I361" s="3"/>
      <c r="J361" s="3"/>
      <c r="K361" s="3"/>
    </row>
    <row r="362" spans="1:11" s="1" customFormat="1">
      <c r="A362" s="58"/>
      <c r="B362" s="52"/>
      <c r="C362" s="15" t="s">
        <v>17</v>
      </c>
      <c r="D362" s="3"/>
      <c r="E362" s="6" t="s">
        <v>12</v>
      </c>
      <c r="F362" s="6" t="s">
        <v>12</v>
      </c>
      <c r="G362" s="6" t="s">
        <v>12</v>
      </c>
      <c r="H362" s="2"/>
      <c r="I362" s="2"/>
      <c r="J362" s="7" t="s">
        <v>12</v>
      </c>
      <c r="K362" s="7" t="s">
        <v>12</v>
      </c>
    </row>
    <row r="363" spans="1:11" s="1" customFormat="1">
      <c r="A363" s="59"/>
      <c r="B363" s="52"/>
      <c r="C363" s="15" t="s">
        <v>18</v>
      </c>
      <c r="D363" s="3"/>
      <c r="E363" s="6" t="s">
        <v>12</v>
      </c>
      <c r="F363" s="6" t="s">
        <v>12</v>
      </c>
      <c r="G363" s="6" t="s">
        <v>12</v>
      </c>
      <c r="H363" s="2"/>
      <c r="I363" s="2"/>
      <c r="J363" s="7" t="s">
        <v>12</v>
      </c>
      <c r="K363" s="7" t="s">
        <v>12</v>
      </c>
    </row>
    <row r="364" spans="1:11" s="1" customFormat="1" ht="26.25" customHeight="1">
      <c r="A364" s="57" t="s">
        <v>106</v>
      </c>
      <c r="B364" s="52"/>
      <c r="C364" s="14" t="s">
        <v>11</v>
      </c>
      <c r="D364" s="2">
        <f>D365</f>
        <v>42410.2</v>
      </c>
      <c r="E364" s="6" t="s">
        <v>12</v>
      </c>
      <c r="F364" s="6" t="s">
        <v>12</v>
      </c>
      <c r="G364" s="6" t="s">
        <v>12</v>
      </c>
      <c r="H364" s="2">
        <f t="shared" ref="H364" si="57">H365</f>
        <v>97.5</v>
      </c>
      <c r="I364" s="10">
        <f>H364/D364</f>
        <v>2.2989752465208844E-3</v>
      </c>
      <c r="J364" s="6" t="s">
        <v>12</v>
      </c>
      <c r="K364" s="6" t="s">
        <v>12</v>
      </c>
    </row>
    <row r="365" spans="1:11" s="1" customFormat="1" ht="24" customHeight="1">
      <c r="A365" s="58"/>
      <c r="B365" s="52"/>
      <c r="C365" s="15" t="s">
        <v>13</v>
      </c>
      <c r="D365" s="3">
        <v>42410.2</v>
      </c>
      <c r="E365" s="3">
        <v>42410.2</v>
      </c>
      <c r="F365" s="3">
        <v>42179.538999999997</v>
      </c>
      <c r="G365" s="3">
        <v>97.5</v>
      </c>
      <c r="H365" s="3">
        <v>97.5</v>
      </c>
      <c r="I365" s="4">
        <f>H365/D365</f>
        <v>2.2989752465208844E-3</v>
      </c>
      <c r="J365" s="4">
        <f>G365/E365</f>
        <v>2.2989752465208844E-3</v>
      </c>
      <c r="K365" s="4">
        <f>G365/F365</f>
        <v>2.3115473120747005E-3</v>
      </c>
    </row>
    <row r="366" spans="1:11" s="1" customFormat="1" ht="32.25" customHeight="1">
      <c r="A366" s="58"/>
      <c r="B366" s="52"/>
      <c r="C366" s="15" t="s">
        <v>14</v>
      </c>
      <c r="D366" s="3"/>
      <c r="E366" s="3"/>
      <c r="F366" s="3"/>
      <c r="G366" s="3"/>
      <c r="H366" s="3"/>
      <c r="I366" s="3"/>
      <c r="J366" s="3"/>
      <c r="K366" s="3"/>
    </row>
    <row r="367" spans="1:11" s="1" customFormat="1" ht="33" customHeight="1">
      <c r="A367" s="58"/>
      <c r="B367" s="52"/>
      <c r="C367" s="15" t="s">
        <v>15</v>
      </c>
      <c r="D367" s="3"/>
      <c r="E367" s="3"/>
      <c r="F367" s="3"/>
      <c r="G367" s="3"/>
      <c r="H367" s="3"/>
      <c r="I367" s="3"/>
      <c r="J367" s="3"/>
      <c r="K367" s="3"/>
    </row>
    <row r="368" spans="1:11" s="1" customFormat="1" ht="48" customHeight="1">
      <c r="A368" s="58"/>
      <c r="B368" s="52"/>
      <c r="C368" s="15" t="s">
        <v>16</v>
      </c>
      <c r="D368" s="3"/>
      <c r="E368" s="3"/>
      <c r="F368" s="3"/>
      <c r="G368" s="3"/>
      <c r="H368" s="3"/>
      <c r="I368" s="3"/>
      <c r="J368" s="3"/>
      <c r="K368" s="3"/>
    </row>
    <row r="369" spans="1:11" s="1" customFormat="1" ht="27.75" customHeight="1">
      <c r="A369" s="58"/>
      <c r="B369" s="52"/>
      <c r="C369" s="15" t="s">
        <v>17</v>
      </c>
      <c r="D369" s="3"/>
      <c r="E369" s="6" t="s">
        <v>12</v>
      </c>
      <c r="F369" s="6" t="s">
        <v>12</v>
      </c>
      <c r="G369" s="6" t="s">
        <v>12</v>
      </c>
      <c r="H369" s="2"/>
      <c r="I369" s="2"/>
      <c r="J369" s="7" t="s">
        <v>12</v>
      </c>
      <c r="K369" s="7" t="s">
        <v>12</v>
      </c>
    </row>
    <row r="370" spans="1:11" s="1" customFormat="1" ht="18" customHeight="1">
      <c r="A370" s="59"/>
      <c r="B370" s="52"/>
      <c r="C370" s="15" t="s">
        <v>18</v>
      </c>
      <c r="D370" s="3"/>
      <c r="E370" s="6" t="s">
        <v>12</v>
      </c>
      <c r="F370" s="6" t="s">
        <v>12</v>
      </c>
      <c r="G370" s="6" t="s">
        <v>12</v>
      </c>
      <c r="H370" s="2"/>
      <c r="I370" s="2"/>
      <c r="J370" s="7" t="s">
        <v>12</v>
      </c>
      <c r="K370" s="7" t="s">
        <v>12</v>
      </c>
    </row>
    <row r="371" spans="1:11" ht="15" customHeight="1">
      <c r="A371" s="57" t="s">
        <v>61</v>
      </c>
      <c r="B371" s="42" t="s">
        <v>37</v>
      </c>
      <c r="C371" s="14" t="s">
        <v>11</v>
      </c>
      <c r="D371" s="2">
        <f>D372</f>
        <v>390363.1</v>
      </c>
      <c r="E371" s="6" t="s">
        <v>12</v>
      </c>
      <c r="F371" s="6" t="s">
        <v>12</v>
      </c>
      <c r="G371" s="6" t="s">
        <v>12</v>
      </c>
      <c r="H371" s="2">
        <f>H372</f>
        <v>88319.3</v>
      </c>
      <c r="I371" s="10">
        <f>H371/D371</f>
        <v>0.22624909987649963</v>
      </c>
      <c r="J371" s="6" t="s">
        <v>12</v>
      </c>
      <c r="K371" s="6" t="s">
        <v>12</v>
      </c>
    </row>
    <row r="372" spans="1:11">
      <c r="A372" s="58"/>
      <c r="B372" s="43"/>
      <c r="C372" s="15" t="s">
        <v>13</v>
      </c>
      <c r="D372" s="3">
        <v>390363.1</v>
      </c>
      <c r="E372" s="3">
        <v>390363.1</v>
      </c>
      <c r="F372" s="3">
        <v>387610.3</v>
      </c>
      <c r="G372" s="36">
        <v>86682.2</v>
      </c>
      <c r="H372" s="3">
        <v>88319.3</v>
      </c>
      <c r="I372" s="4">
        <f>H372/D372</f>
        <v>0.22624909987649963</v>
      </c>
      <c r="J372" s="4">
        <f>G372/E372</f>
        <v>0.22205531209276697</v>
      </c>
      <c r="K372" s="4">
        <f>G372/F372</f>
        <v>0.22363234413533387</v>
      </c>
    </row>
    <row r="373" spans="1:11" ht="15" customHeight="1">
      <c r="A373" s="58"/>
      <c r="B373" s="43"/>
      <c r="C373" s="15" t="s">
        <v>14</v>
      </c>
      <c r="D373" s="3"/>
      <c r="E373" s="3"/>
      <c r="F373" s="3"/>
      <c r="G373" s="36"/>
      <c r="H373" s="2"/>
      <c r="I373" s="4"/>
      <c r="J373" s="5"/>
      <c r="K373" s="5"/>
    </row>
    <row r="374" spans="1:11">
      <c r="A374" s="58"/>
      <c r="B374" s="43"/>
      <c r="C374" s="15" t="s">
        <v>15</v>
      </c>
      <c r="D374" s="3"/>
      <c r="E374" s="3"/>
      <c r="F374" s="3"/>
      <c r="G374" s="3"/>
      <c r="H374" s="2"/>
      <c r="I374" s="4"/>
      <c r="J374" s="5"/>
      <c r="K374" s="5"/>
    </row>
    <row r="375" spans="1:11" ht="15" customHeight="1">
      <c r="A375" s="58"/>
      <c r="B375" s="43"/>
      <c r="C375" s="15" t="s">
        <v>16</v>
      </c>
      <c r="D375" s="3"/>
      <c r="E375" s="3"/>
      <c r="F375" s="3"/>
      <c r="G375" s="3"/>
      <c r="H375" s="2"/>
      <c r="I375" s="4"/>
      <c r="J375" s="5"/>
      <c r="K375" s="5"/>
    </row>
    <row r="376" spans="1:11">
      <c r="A376" s="58"/>
      <c r="B376" s="43"/>
      <c r="C376" s="15" t="s">
        <v>17</v>
      </c>
      <c r="D376" s="3"/>
      <c r="E376" s="6" t="s">
        <v>12</v>
      </c>
      <c r="F376" s="6" t="s">
        <v>12</v>
      </c>
      <c r="G376" s="6" t="s">
        <v>12</v>
      </c>
      <c r="H376" s="2"/>
      <c r="I376" s="4"/>
      <c r="J376" s="7" t="s">
        <v>12</v>
      </c>
      <c r="K376" s="7" t="s">
        <v>12</v>
      </c>
    </row>
    <row r="377" spans="1:11">
      <c r="A377" s="59"/>
      <c r="B377" s="44"/>
      <c r="C377" s="15" t="s">
        <v>18</v>
      </c>
      <c r="D377" s="3"/>
      <c r="E377" s="6" t="s">
        <v>12</v>
      </c>
      <c r="F377" s="6" t="s">
        <v>12</v>
      </c>
      <c r="G377" s="6" t="s">
        <v>12</v>
      </c>
      <c r="H377" s="2"/>
      <c r="I377" s="2"/>
      <c r="J377" s="7" t="s">
        <v>12</v>
      </c>
      <c r="K377" s="7" t="s">
        <v>12</v>
      </c>
    </row>
    <row r="378" spans="1:11" ht="15" customHeight="1">
      <c r="A378" s="57" t="s">
        <v>64</v>
      </c>
      <c r="B378" s="42" t="s">
        <v>38</v>
      </c>
      <c r="C378" s="14" t="s">
        <v>11</v>
      </c>
      <c r="D378" s="2">
        <f>D379</f>
        <v>5000</v>
      </c>
      <c r="E378" s="6" t="s">
        <v>12</v>
      </c>
      <c r="F378" s="6" t="s">
        <v>12</v>
      </c>
      <c r="G378" s="6" t="s">
        <v>12</v>
      </c>
      <c r="H378" s="2">
        <f>H379</f>
        <v>0</v>
      </c>
      <c r="I378" s="10">
        <f>H378/D378</f>
        <v>0</v>
      </c>
      <c r="J378" s="6" t="s">
        <v>12</v>
      </c>
      <c r="K378" s="6" t="s">
        <v>12</v>
      </c>
    </row>
    <row r="379" spans="1:11">
      <c r="A379" s="58"/>
      <c r="B379" s="43"/>
      <c r="C379" s="15" t="s">
        <v>13</v>
      </c>
      <c r="D379" s="3">
        <v>5000</v>
      </c>
      <c r="E379" s="3">
        <v>5000</v>
      </c>
      <c r="F379" s="3"/>
      <c r="G379" s="3"/>
      <c r="H379" s="3"/>
      <c r="I379" s="4">
        <f>H379/D379</f>
        <v>0</v>
      </c>
      <c r="J379" s="4">
        <f>G379/E379</f>
        <v>0</v>
      </c>
      <c r="K379" s="4"/>
    </row>
    <row r="380" spans="1:11" ht="26.25" customHeight="1">
      <c r="A380" s="58"/>
      <c r="B380" s="43"/>
      <c r="C380" s="15" t="s">
        <v>14</v>
      </c>
      <c r="D380" s="3"/>
      <c r="E380" s="3"/>
      <c r="F380" s="3"/>
      <c r="G380" s="3"/>
      <c r="H380" s="2"/>
      <c r="I380" s="4"/>
      <c r="J380" s="2"/>
      <c r="K380" s="2"/>
    </row>
    <row r="381" spans="1:11">
      <c r="A381" s="58"/>
      <c r="B381" s="43"/>
      <c r="C381" s="15" t="s">
        <v>15</v>
      </c>
      <c r="D381" s="3"/>
      <c r="E381" s="3"/>
      <c r="F381" s="3"/>
      <c r="G381" s="3"/>
      <c r="H381" s="2"/>
      <c r="I381" s="4"/>
      <c r="J381" s="2"/>
      <c r="K381" s="2"/>
    </row>
    <row r="382" spans="1:11" ht="38.25" customHeight="1">
      <c r="A382" s="58"/>
      <c r="B382" s="43"/>
      <c r="C382" s="15" t="s">
        <v>16</v>
      </c>
      <c r="D382" s="3"/>
      <c r="E382" s="3"/>
      <c r="F382" s="3"/>
      <c r="G382" s="3"/>
      <c r="H382" s="2"/>
      <c r="I382" s="4"/>
      <c r="J382" s="2"/>
      <c r="K382" s="2"/>
    </row>
    <row r="383" spans="1:11">
      <c r="A383" s="58"/>
      <c r="B383" s="43"/>
      <c r="C383" s="15" t="s">
        <v>17</v>
      </c>
      <c r="D383" s="3"/>
      <c r="E383" s="6" t="s">
        <v>12</v>
      </c>
      <c r="F383" s="6" t="s">
        <v>12</v>
      </c>
      <c r="G383" s="6" t="s">
        <v>12</v>
      </c>
      <c r="H383" s="2"/>
      <c r="I383" s="4"/>
      <c r="J383" s="7" t="s">
        <v>12</v>
      </c>
      <c r="K383" s="7" t="s">
        <v>12</v>
      </c>
    </row>
    <row r="384" spans="1:11">
      <c r="A384" s="59"/>
      <c r="B384" s="44"/>
      <c r="C384" s="15" t="s">
        <v>18</v>
      </c>
      <c r="D384" s="3"/>
      <c r="E384" s="6" t="s">
        <v>12</v>
      </c>
      <c r="F384" s="6" t="s">
        <v>12</v>
      </c>
      <c r="G384" s="6" t="s">
        <v>12</v>
      </c>
      <c r="H384" s="2"/>
      <c r="I384" s="2"/>
      <c r="J384" s="7" t="s">
        <v>12</v>
      </c>
      <c r="K384" s="7" t="s">
        <v>12</v>
      </c>
    </row>
    <row r="385" spans="1:12" ht="15" customHeight="1">
      <c r="A385" s="57" t="s">
        <v>107</v>
      </c>
      <c r="B385" s="42" t="s">
        <v>39</v>
      </c>
      <c r="C385" s="14" t="s">
        <v>11</v>
      </c>
      <c r="D385" s="2">
        <f>D386+D390</f>
        <v>621179.5</v>
      </c>
      <c r="E385" s="6" t="s">
        <v>12</v>
      </c>
      <c r="F385" s="6" t="s">
        <v>12</v>
      </c>
      <c r="G385" s="6" t="s">
        <v>12</v>
      </c>
      <c r="H385" s="2">
        <f>H386+H390</f>
        <v>0</v>
      </c>
      <c r="I385" s="10">
        <f>H385/D385</f>
        <v>0</v>
      </c>
      <c r="J385" s="6" t="s">
        <v>12</v>
      </c>
      <c r="K385" s="6" t="s">
        <v>12</v>
      </c>
    </row>
    <row r="386" spans="1:12">
      <c r="A386" s="58"/>
      <c r="B386" s="43"/>
      <c r="C386" s="15" t="s">
        <v>13</v>
      </c>
      <c r="D386" s="3">
        <v>600000</v>
      </c>
      <c r="E386" s="3">
        <v>600000</v>
      </c>
      <c r="F386" s="3">
        <v>600000</v>
      </c>
      <c r="G386" s="3"/>
      <c r="H386" s="3"/>
      <c r="I386" s="4">
        <f>H386/D386</f>
        <v>0</v>
      </c>
      <c r="J386" s="4">
        <f>G386/E386</f>
        <v>0</v>
      </c>
      <c r="K386" s="4">
        <f>G386/F386</f>
        <v>0</v>
      </c>
    </row>
    <row r="387" spans="1:12" ht="15" customHeight="1">
      <c r="A387" s="58"/>
      <c r="B387" s="43"/>
      <c r="C387" s="15" t="s">
        <v>14</v>
      </c>
      <c r="D387" s="3"/>
      <c r="E387" s="3"/>
      <c r="F387" s="3"/>
      <c r="G387" s="3"/>
      <c r="H387" s="3"/>
      <c r="I387" s="4"/>
      <c r="J387" s="5"/>
      <c r="K387" s="5"/>
    </row>
    <row r="388" spans="1:12">
      <c r="A388" s="58"/>
      <c r="B388" s="43"/>
      <c r="C388" s="15" t="s">
        <v>15</v>
      </c>
      <c r="D388" s="3"/>
      <c r="E388" s="3"/>
      <c r="F388" s="3"/>
      <c r="G388" s="3"/>
      <c r="H388" s="3"/>
      <c r="I388" s="4"/>
      <c r="J388" s="5"/>
      <c r="K388" s="5"/>
    </row>
    <row r="389" spans="1:12" ht="15" customHeight="1">
      <c r="A389" s="58"/>
      <c r="B389" s="43"/>
      <c r="C389" s="15" t="s">
        <v>16</v>
      </c>
      <c r="D389" s="3"/>
      <c r="E389" s="3"/>
      <c r="F389" s="3"/>
      <c r="G389" s="3"/>
      <c r="H389" s="3"/>
      <c r="I389" s="4"/>
      <c r="J389" s="5"/>
      <c r="K389" s="5"/>
    </row>
    <row r="390" spans="1:12">
      <c r="A390" s="58"/>
      <c r="B390" s="43"/>
      <c r="C390" s="15" t="s">
        <v>17</v>
      </c>
      <c r="D390" s="3">
        <v>21179.5</v>
      </c>
      <c r="E390" s="6" t="s">
        <v>12</v>
      </c>
      <c r="F390" s="6" t="s">
        <v>12</v>
      </c>
      <c r="G390" s="6" t="s">
        <v>12</v>
      </c>
      <c r="H390" s="3"/>
      <c r="I390" s="4">
        <f t="shared" ref="I390" si="58">H390/D390</f>
        <v>0</v>
      </c>
      <c r="J390" s="7" t="s">
        <v>12</v>
      </c>
      <c r="K390" s="7" t="s">
        <v>12</v>
      </c>
    </row>
    <row r="391" spans="1:12">
      <c r="A391" s="59"/>
      <c r="B391" s="44"/>
      <c r="C391" s="15" t="s">
        <v>18</v>
      </c>
      <c r="D391" s="3"/>
      <c r="E391" s="6" t="s">
        <v>12</v>
      </c>
      <c r="F391" s="6" t="s">
        <v>12</v>
      </c>
      <c r="G391" s="6" t="s">
        <v>12</v>
      </c>
      <c r="H391" s="2"/>
      <c r="I391" s="2"/>
      <c r="J391" s="7" t="s">
        <v>12</v>
      </c>
      <c r="K391" s="7" t="s">
        <v>12</v>
      </c>
    </row>
    <row r="392" spans="1:12" ht="15" customHeight="1">
      <c r="A392" s="57" t="s">
        <v>108</v>
      </c>
      <c r="B392" s="42" t="s">
        <v>39</v>
      </c>
      <c r="C392" s="14" t="s">
        <v>11</v>
      </c>
      <c r="D392" s="2">
        <f>D393+D397</f>
        <v>18279.599999999999</v>
      </c>
      <c r="E392" s="6" t="s">
        <v>12</v>
      </c>
      <c r="F392" s="6" t="s">
        <v>12</v>
      </c>
      <c r="G392" s="6" t="s">
        <v>12</v>
      </c>
      <c r="H392" s="2">
        <f>H393+H397</f>
        <v>0</v>
      </c>
      <c r="I392" s="10">
        <f>H392/D392</f>
        <v>0</v>
      </c>
      <c r="J392" s="6" t="s">
        <v>12</v>
      </c>
      <c r="K392" s="6" t="s">
        <v>12</v>
      </c>
    </row>
    <row r="393" spans="1:12">
      <c r="A393" s="58"/>
      <c r="B393" s="43"/>
      <c r="C393" s="15" t="s">
        <v>13</v>
      </c>
      <c r="D393" s="3">
        <v>17000</v>
      </c>
      <c r="E393" s="3">
        <v>17000</v>
      </c>
      <c r="F393" s="3">
        <v>17000</v>
      </c>
      <c r="G393" s="3"/>
      <c r="H393" s="3"/>
      <c r="I393" s="4">
        <f>H393/D393</f>
        <v>0</v>
      </c>
      <c r="J393" s="4">
        <f>G393/E393</f>
        <v>0</v>
      </c>
      <c r="K393" s="4">
        <f>G393/F393</f>
        <v>0</v>
      </c>
    </row>
    <row r="394" spans="1:12" ht="15" customHeight="1">
      <c r="A394" s="58"/>
      <c r="B394" s="43"/>
      <c r="C394" s="15" t="s">
        <v>14</v>
      </c>
      <c r="D394" s="3"/>
      <c r="E394" s="3"/>
      <c r="F394" s="3"/>
      <c r="G394" s="3"/>
      <c r="H394" s="3"/>
      <c r="I394" s="4"/>
      <c r="J394" s="5"/>
      <c r="K394" s="5"/>
    </row>
    <row r="395" spans="1:12">
      <c r="A395" s="58"/>
      <c r="B395" s="43"/>
      <c r="C395" s="15" t="s">
        <v>15</v>
      </c>
      <c r="D395" s="3"/>
      <c r="E395" s="3"/>
      <c r="F395" s="3"/>
      <c r="G395" s="3"/>
      <c r="H395" s="3"/>
      <c r="I395" s="4"/>
      <c r="J395" s="5"/>
      <c r="K395" s="5"/>
    </row>
    <row r="396" spans="1:12" ht="15" customHeight="1">
      <c r="A396" s="58"/>
      <c r="B396" s="43"/>
      <c r="C396" s="15" t="s">
        <v>16</v>
      </c>
      <c r="D396" s="3"/>
      <c r="E396" s="3"/>
      <c r="F396" s="3"/>
      <c r="G396" s="3"/>
      <c r="H396" s="3"/>
      <c r="I396" s="4"/>
      <c r="J396" s="5"/>
      <c r="K396" s="5"/>
    </row>
    <row r="397" spans="1:12">
      <c r="A397" s="58"/>
      <c r="B397" s="43"/>
      <c r="C397" s="15" t="s">
        <v>17</v>
      </c>
      <c r="D397" s="3">
        <v>1279.5999999999999</v>
      </c>
      <c r="E397" s="6" t="s">
        <v>12</v>
      </c>
      <c r="F397" s="6" t="s">
        <v>12</v>
      </c>
      <c r="G397" s="6" t="s">
        <v>12</v>
      </c>
      <c r="H397" s="3"/>
      <c r="I397" s="4">
        <f t="shared" ref="I397" si="59">H397/D397</f>
        <v>0</v>
      </c>
      <c r="J397" s="7" t="s">
        <v>12</v>
      </c>
      <c r="K397" s="7" t="s">
        <v>12</v>
      </c>
    </row>
    <row r="398" spans="1:12">
      <c r="A398" s="59"/>
      <c r="B398" s="44"/>
      <c r="C398" s="15" t="s">
        <v>18</v>
      </c>
      <c r="D398" s="3"/>
      <c r="E398" s="6" t="s">
        <v>12</v>
      </c>
      <c r="F398" s="6" t="s">
        <v>12</v>
      </c>
      <c r="G398" s="6" t="s">
        <v>12</v>
      </c>
      <c r="H398" s="3"/>
      <c r="I398" s="2"/>
      <c r="J398" s="7" t="s">
        <v>12</v>
      </c>
      <c r="K398" s="7" t="s">
        <v>12</v>
      </c>
    </row>
    <row r="399" spans="1:12" ht="15" customHeight="1">
      <c r="A399" s="57" t="s">
        <v>109</v>
      </c>
      <c r="B399" s="42" t="s">
        <v>39</v>
      </c>
      <c r="C399" s="14" t="s">
        <v>11</v>
      </c>
      <c r="D399" s="2">
        <f>D400+D404</f>
        <v>60606.1</v>
      </c>
      <c r="E399" s="6" t="s">
        <v>12</v>
      </c>
      <c r="F399" s="6" t="s">
        <v>12</v>
      </c>
      <c r="G399" s="6" t="s">
        <v>12</v>
      </c>
      <c r="H399" s="2">
        <f>H400+H404</f>
        <v>0</v>
      </c>
      <c r="I399" s="10">
        <f>H399/D399</f>
        <v>0</v>
      </c>
      <c r="J399" s="6" t="s">
        <v>12</v>
      </c>
      <c r="K399" s="6" t="s">
        <v>12</v>
      </c>
    </row>
    <row r="400" spans="1:12">
      <c r="A400" s="58"/>
      <c r="B400" s="43"/>
      <c r="C400" s="15" t="s">
        <v>13</v>
      </c>
      <c r="D400" s="3">
        <v>60000</v>
      </c>
      <c r="E400" s="3">
        <v>60000</v>
      </c>
      <c r="F400" s="3"/>
      <c r="G400" s="3"/>
      <c r="H400" s="3"/>
      <c r="I400" s="4">
        <f>H400/D400</f>
        <v>0</v>
      </c>
      <c r="J400" s="4">
        <f>G400/E400</f>
        <v>0</v>
      </c>
      <c r="K400" s="4" t="e">
        <f>G400/F400</f>
        <v>#DIV/0!</v>
      </c>
      <c r="L400" s="32"/>
    </row>
    <row r="401" spans="1:12" ht="15" customHeight="1">
      <c r="A401" s="58"/>
      <c r="B401" s="43"/>
      <c r="C401" s="15" t="s">
        <v>14</v>
      </c>
      <c r="D401" s="3"/>
      <c r="E401" s="3"/>
      <c r="F401" s="3"/>
      <c r="G401" s="3"/>
      <c r="H401" s="3"/>
      <c r="I401" s="4"/>
      <c r="J401" s="5"/>
      <c r="K401" s="5"/>
      <c r="L401" s="32"/>
    </row>
    <row r="402" spans="1:12">
      <c r="A402" s="58"/>
      <c r="B402" s="43"/>
      <c r="C402" s="15" t="s">
        <v>15</v>
      </c>
      <c r="D402" s="3"/>
      <c r="E402" s="3"/>
      <c r="F402" s="3"/>
      <c r="G402" s="3"/>
      <c r="H402" s="3"/>
      <c r="I402" s="4"/>
      <c r="J402" s="5"/>
      <c r="K402" s="5"/>
      <c r="L402" s="32"/>
    </row>
    <row r="403" spans="1:12" ht="15" customHeight="1">
      <c r="A403" s="58"/>
      <c r="B403" s="43"/>
      <c r="C403" s="15" t="s">
        <v>16</v>
      </c>
      <c r="D403" s="3"/>
      <c r="E403" s="3"/>
      <c r="F403" s="3"/>
      <c r="G403" s="3"/>
      <c r="H403" s="3"/>
      <c r="I403" s="4"/>
      <c r="J403" s="5"/>
      <c r="K403" s="5"/>
      <c r="L403" s="32"/>
    </row>
    <row r="404" spans="1:12">
      <c r="A404" s="58"/>
      <c r="B404" s="43"/>
      <c r="C404" s="15" t="s">
        <v>17</v>
      </c>
      <c r="D404" s="3">
        <v>606.1</v>
      </c>
      <c r="E404" s="6" t="s">
        <v>12</v>
      </c>
      <c r="F404" s="6" t="s">
        <v>12</v>
      </c>
      <c r="G404" s="6" t="s">
        <v>12</v>
      </c>
      <c r="H404" s="3"/>
      <c r="I404" s="4">
        <f t="shared" ref="I404" si="60">H404/D404</f>
        <v>0</v>
      </c>
      <c r="J404" s="7" t="s">
        <v>12</v>
      </c>
      <c r="K404" s="7" t="s">
        <v>12</v>
      </c>
    </row>
    <row r="405" spans="1:12">
      <c r="A405" s="59"/>
      <c r="B405" s="44"/>
      <c r="C405" s="15" t="s">
        <v>18</v>
      </c>
      <c r="D405" s="3"/>
      <c r="E405" s="6" t="s">
        <v>12</v>
      </c>
      <c r="F405" s="6" t="s">
        <v>12</v>
      </c>
      <c r="G405" s="6" t="s">
        <v>12</v>
      </c>
      <c r="H405" s="3"/>
      <c r="I405" s="2"/>
      <c r="J405" s="7" t="s">
        <v>12</v>
      </c>
      <c r="K405" s="7" t="s">
        <v>12</v>
      </c>
    </row>
    <row r="406" spans="1:12" ht="21" customHeight="1">
      <c r="A406" s="57" t="s">
        <v>110</v>
      </c>
      <c r="B406" s="42" t="s">
        <v>39</v>
      </c>
      <c r="C406" s="14" t="s">
        <v>11</v>
      </c>
      <c r="D406" s="2">
        <f>D407+D411</f>
        <v>124242.4</v>
      </c>
      <c r="E406" s="6" t="s">
        <v>12</v>
      </c>
      <c r="F406" s="6" t="s">
        <v>12</v>
      </c>
      <c r="G406" s="6" t="s">
        <v>12</v>
      </c>
      <c r="H406" s="2">
        <f>H407+H411</f>
        <v>0</v>
      </c>
      <c r="I406" s="10">
        <f>H406/D406</f>
        <v>0</v>
      </c>
      <c r="J406" s="6" t="s">
        <v>12</v>
      </c>
      <c r="K406" s="6" t="s">
        <v>12</v>
      </c>
    </row>
    <row r="407" spans="1:12" ht="16.5" customHeight="1">
      <c r="A407" s="58"/>
      <c r="B407" s="43"/>
      <c r="C407" s="15" t="s">
        <v>13</v>
      </c>
      <c r="D407" s="3">
        <v>123000</v>
      </c>
      <c r="E407" s="3">
        <v>123000</v>
      </c>
      <c r="F407" s="3"/>
      <c r="G407" s="3"/>
      <c r="H407" s="3"/>
      <c r="I407" s="4">
        <f>H407/D407</f>
        <v>0</v>
      </c>
      <c r="J407" s="4">
        <f>G407/E407</f>
        <v>0</v>
      </c>
      <c r="K407" s="4" t="e">
        <f>G407/F407</f>
        <v>#DIV/0!</v>
      </c>
    </row>
    <row r="408" spans="1:12" ht="29.25" customHeight="1">
      <c r="A408" s="58"/>
      <c r="B408" s="43"/>
      <c r="C408" s="15" t="s">
        <v>14</v>
      </c>
      <c r="D408" s="3"/>
      <c r="E408" s="3"/>
      <c r="F408" s="3"/>
      <c r="G408" s="3"/>
      <c r="H408" s="3"/>
      <c r="I408" s="4"/>
      <c r="J408" s="5"/>
      <c r="K408" s="5"/>
    </row>
    <row r="409" spans="1:12" ht="21" customHeight="1">
      <c r="A409" s="58"/>
      <c r="B409" s="43"/>
      <c r="C409" s="15" t="s">
        <v>15</v>
      </c>
      <c r="D409" s="3"/>
      <c r="E409" s="3"/>
      <c r="F409" s="3"/>
      <c r="G409" s="3"/>
      <c r="H409" s="3"/>
      <c r="I409" s="4"/>
      <c r="J409" s="5"/>
      <c r="K409" s="5"/>
    </row>
    <row r="410" spans="1:12" ht="39.75" customHeight="1">
      <c r="A410" s="58"/>
      <c r="B410" s="43"/>
      <c r="C410" s="15" t="s">
        <v>16</v>
      </c>
      <c r="D410" s="3"/>
      <c r="E410" s="3"/>
      <c r="F410" s="3"/>
      <c r="G410" s="3"/>
      <c r="H410" s="3"/>
      <c r="I410" s="4"/>
      <c r="J410" s="5"/>
      <c r="K410" s="5"/>
    </row>
    <row r="411" spans="1:12" ht="20.25" customHeight="1">
      <c r="A411" s="58"/>
      <c r="B411" s="43"/>
      <c r="C411" s="15" t="s">
        <v>17</v>
      </c>
      <c r="D411" s="3">
        <v>1242.4000000000001</v>
      </c>
      <c r="E411" s="6" t="s">
        <v>12</v>
      </c>
      <c r="F411" s="6" t="s">
        <v>12</v>
      </c>
      <c r="G411" s="6" t="s">
        <v>12</v>
      </c>
      <c r="H411" s="3"/>
      <c r="I411" s="4">
        <f t="shared" ref="I411" si="61">H411/D411</f>
        <v>0</v>
      </c>
      <c r="J411" s="7" t="s">
        <v>12</v>
      </c>
      <c r="K411" s="7" t="s">
        <v>12</v>
      </c>
    </row>
    <row r="412" spans="1:12" ht="32.25" customHeight="1">
      <c r="A412" s="59"/>
      <c r="B412" s="44"/>
      <c r="C412" s="15" t="s">
        <v>18</v>
      </c>
      <c r="D412" s="3"/>
      <c r="E412" s="6" t="s">
        <v>12</v>
      </c>
      <c r="F412" s="6" t="s">
        <v>12</v>
      </c>
      <c r="G412" s="6" t="s">
        <v>12</v>
      </c>
      <c r="H412" s="2"/>
      <c r="I412" s="2"/>
      <c r="J412" s="7" t="s">
        <v>12</v>
      </c>
      <c r="K412" s="7" t="s">
        <v>12</v>
      </c>
    </row>
    <row r="413" spans="1:12" ht="15" customHeight="1">
      <c r="A413" s="57" t="s">
        <v>111</v>
      </c>
      <c r="B413" s="42" t="s">
        <v>112</v>
      </c>
      <c r="C413" s="14" t="s">
        <v>11</v>
      </c>
      <c r="D413" s="2">
        <f>D414+D418</f>
        <v>5555.6</v>
      </c>
      <c r="E413" s="6" t="s">
        <v>12</v>
      </c>
      <c r="F413" s="6" t="s">
        <v>12</v>
      </c>
      <c r="G413" s="6" t="s">
        <v>12</v>
      </c>
      <c r="H413" s="2">
        <f>H414+H418</f>
        <v>0</v>
      </c>
      <c r="I413" s="10">
        <f>H413/D413</f>
        <v>0</v>
      </c>
      <c r="J413" s="6" t="s">
        <v>12</v>
      </c>
      <c r="K413" s="6" t="s">
        <v>12</v>
      </c>
    </row>
    <row r="414" spans="1:12">
      <c r="A414" s="58"/>
      <c r="B414" s="43"/>
      <c r="C414" s="15" t="s">
        <v>13</v>
      </c>
      <c r="D414" s="3">
        <v>5555.6</v>
      </c>
      <c r="E414" s="3">
        <v>5555.6</v>
      </c>
      <c r="F414" s="3">
        <v>5555.6</v>
      </c>
      <c r="G414" s="3"/>
      <c r="H414" s="3"/>
      <c r="I414" s="4">
        <f>H414/D414</f>
        <v>0</v>
      </c>
      <c r="J414" s="4">
        <f>G414/E414</f>
        <v>0</v>
      </c>
      <c r="K414" s="4">
        <f>G414/F414</f>
        <v>0</v>
      </c>
    </row>
    <row r="415" spans="1:12" ht="15" customHeight="1">
      <c r="A415" s="58"/>
      <c r="B415" s="43"/>
      <c r="C415" s="15" t="s">
        <v>14</v>
      </c>
      <c r="D415" s="3"/>
      <c r="E415" s="3"/>
      <c r="F415" s="3"/>
      <c r="G415" s="3"/>
      <c r="H415" s="2"/>
      <c r="I415" s="4"/>
      <c r="J415" s="5"/>
      <c r="K415" s="5"/>
    </row>
    <row r="416" spans="1:12">
      <c r="A416" s="58"/>
      <c r="B416" s="43"/>
      <c r="C416" s="15" t="s">
        <v>15</v>
      </c>
      <c r="D416" s="3">
        <v>50000</v>
      </c>
      <c r="E416" s="3">
        <v>50000</v>
      </c>
      <c r="F416" s="3"/>
      <c r="G416" s="3"/>
      <c r="H416" s="3"/>
      <c r="I416" s="4"/>
      <c r="J416" s="5"/>
      <c r="K416" s="5"/>
    </row>
    <row r="417" spans="1:12" ht="15" customHeight="1">
      <c r="A417" s="58"/>
      <c r="B417" s="43"/>
      <c r="C417" s="15" t="s">
        <v>16</v>
      </c>
      <c r="D417" s="3"/>
      <c r="E417" s="3"/>
      <c r="F417" s="3"/>
      <c r="G417" s="3"/>
      <c r="H417" s="2"/>
      <c r="I417" s="4"/>
      <c r="J417" s="5"/>
      <c r="K417" s="5"/>
    </row>
    <row r="418" spans="1:12">
      <c r="A418" s="58"/>
      <c r="B418" s="43"/>
      <c r="C418" s="15" t="s">
        <v>17</v>
      </c>
      <c r="D418" s="3"/>
      <c r="E418" s="6" t="s">
        <v>12</v>
      </c>
      <c r="F418" s="6" t="s">
        <v>12</v>
      </c>
      <c r="G418" s="6" t="s">
        <v>12</v>
      </c>
      <c r="H418" s="3"/>
      <c r="I418" s="4"/>
      <c r="J418" s="7" t="s">
        <v>12</v>
      </c>
      <c r="K418" s="7" t="s">
        <v>12</v>
      </c>
    </row>
    <row r="419" spans="1:12">
      <c r="A419" s="59"/>
      <c r="B419" s="44"/>
      <c r="C419" s="15" t="s">
        <v>18</v>
      </c>
      <c r="D419" s="3"/>
      <c r="E419" s="6" t="s">
        <v>12</v>
      </c>
      <c r="F419" s="6" t="s">
        <v>12</v>
      </c>
      <c r="G419" s="6" t="s">
        <v>12</v>
      </c>
      <c r="H419" s="2"/>
      <c r="I419" s="2"/>
      <c r="J419" s="7" t="s">
        <v>12</v>
      </c>
      <c r="K419" s="7" t="s">
        <v>12</v>
      </c>
    </row>
    <row r="420" spans="1:12" ht="15" customHeight="1">
      <c r="A420" s="57" t="s">
        <v>113</v>
      </c>
      <c r="B420" s="42" t="s">
        <v>114</v>
      </c>
      <c r="C420" s="14" t="s">
        <v>11</v>
      </c>
      <c r="D420" s="2">
        <f>D423</f>
        <v>50000</v>
      </c>
      <c r="E420" s="6" t="s">
        <v>12</v>
      </c>
      <c r="F420" s="6" t="s">
        <v>12</v>
      </c>
      <c r="G420" s="6" t="s">
        <v>12</v>
      </c>
      <c r="H420" s="2">
        <f>H423</f>
        <v>0</v>
      </c>
      <c r="I420" s="10">
        <f>H420/D420</f>
        <v>0</v>
      </c>
      <c r="J420" s="6" t="s">
        <v>12</v>
      </c>
      <c r="K420" s="6" t="s">
        <v>12</v>
      </c>
    </row>
    <row r="421" spans="1:12">
      <c r="A421" s="58"/>
      <c r="B421" s="43"/>
      <c r="C421" s="15" t="s">
        <v>13</v>
      </c>
      <c r="D421" s="3"/>
      <c r="E421" s="3"/>
      <c r="F421" s="3"/>
      <c r="G421" s="3"/>
      <c r="H421" s="3"/>
      <c r="I421" s="4"/>
      <c r="J421" s="4"/>
      <c r="K421" s="4"/>
    </row>
    <row r="422" spans="1:12" ht="15" customHeight="1">
      <c r="A422" s="58"/>
      <c r="B422" s="43"/>
      <c r="C422" s="15" t="s">
        <v>14</v>
      </c>
      <c r="D422" s="3"/>
      <c r="E422" s="3"/>
      <c r="F422" s="3"/>
      <c r="G422" s="3"/>
      <c r="H422" s="2"/>
      <c r="I422" s="4"/>
      <c r="J422" s="5"/>
      <c r="K422" s="5"/>
    </row>
    <row r="423" spans="1:12">
      <c r="A423" s="58"/>
      <c r="B423" s="43"/>
      <c r="C423" s="15" t="s">
        <v>15</v>
      </c>
      <c r="D423" s="3">
        <v>50000</v>
      </c>
      <c r="E423" s="3">
        <v>50000</v>
      </c>
      <c r="F423" s="3"/>
      <c r="G423" s="3"/>
      <c r="H423" s="2"/>
      <c r="I423" s="4"/>
      <c r="J423" s="5"/>
      <c r="K423" s="5"/>
    </row>
    <row r="424" spans="1:12" ht="15" customHeight="1">
      <c r="A424" s="58"/>
      <c r="B424" s="43"/>
      <c r="C424" s="15" t="s">
        <v>16</v>
      </c>
      <c r="D424" s="3"/>
      <c r="E424" s="3"/>
      <c r="F424" s="3"/>
      <c r="G424" s="3"/>
      <c r="H424" s="2"/>
      <c r="I424" s="4"/>
      <c r="J424" s="5"/>
      <c r="K424" s="5"/>
    </row>
    <row r="425" spans="1:12">
      <c r="A425" s="58"/>
      <c r="B425" s="43"/>
      <c r="C425" s="15" t="s">
        <v>17</v>
      </c>
      <c r="D425" s="3"/>
      <c r="E425" s="6" t="s">
        <v>12</v>
      </c>
      <c r="F425" s="6" t="s">
        <v>12</v>
      </c>
      <c r="G425" s="6" t="s">
        <v>12</v>
      </c>
      <c r="H425" s="3"/>
      <c r="I425" s="4"/>
      <c r="J425" s="7" t="s">
        <v>12</v>
      </c>
      <c r="K425" s="7" t="s">
        <v>12</v>
      </c>
    </row>
    <row r="426" spans="1:12">
      <c r="A426" s="59"/>
      <c r="B426" s="44"/>
      <c r="C426" s="15" t="s">
        <v>18</v>
      </c>
      <c r="D426" s="3"/>
      <c r="E426" s="6" t="s">
        <v>12</v>
      </c>
      <c r="F426" s="6" t="s">
        <v>12</v>
      </c>
      <c r="G426" s="6" t="s">
        <v>12</v>
      </c>
      <c r="H426" s="2"/>
      <c r="I426" s="2"/>
      <c r="J426" s="7" t="s">
        <v>12</v>
      </c>
      <c r="K426" s="7" t="s">
        <v>12</v>
      </c>
    </row>
    <row r="427" spans="1:12" ht="15" customHeight="1">
      <c r="A427" s="42" t="s">
        <v>40</v>
      </c>
      <c r="B427" s="42" t="s">
        <v>34</v>
      </c>
      <c r="C427" s="14" t="s">
        <v>11</v>
      </c>
      <c r="D427" s="2">
        <f>SUM(D428:D433)</f>
        <v>288445.60000000003</v>
      </c>
      <c r="E427" s="6" t="s">
        <v>12</v>
      </c>
      <c r="F427" s="6" t="s">
        <v>12</v>
      </c>
      <c r="G427" s="6" t="s">
        <v>12</v>
      </c>
      <c r="H427" s="2">
        <f>SUM(H428:H433)</f>
        <v>38885.300000000003</v>
      </c>
      <c r="I427" s="10">
        <f>H427/D427</f>
        <v>0.13480982202536629</v>
      </c>
      <c r="J427" s="6" t="s">
        <v>12</v>
      </c>
      <c r="K427" s="6" t="s">
        <v>12</v>
      </c>
    </row>
    <row r="428" spans="1:12">
      <c r="A428" s="43"/>
      <c r="B428" s="43"/>
      <c r="C428" s="15" t="s">
        <v>13</v>
      </c>
      <c r="D428" s="3">
        <f>SUM(D435,D463)</f>
        <v>288445.60000000003</v>
      </c>
      <c r="E428" s="3">
        <f t="shared" ref="E428:H428" si="62">SUM(E435,E463)</f>
        <v>288445.60000000003</v>
      </c>
      <c r="F428" s="3">
        <f t="shared" si="62"/>
        <v>276220.40000000002</v>
      </c>
      <c r="G428" s="3">
        <f t="shared" si="62"/>
        <v>23013.899999999998</v>
      </c>
      <c r="H428" s="3">
        <f t="shared" si="62"/>
        <v>38885.300000000003</v>
      </c>
      <c r="I428" s="9">
        <f>H428/D428</f>
        <v>0.13480982202536629</v>
      </c>
      <c r="J428" s="9">
        <f>G428/E428</f>
        <v>7.9785928438499298E-2</v>
      </c>
      <c r="K428" s="9">
        <f>G428/F428</f>
        <v>8.3317162671547776E-2</v>
      </c>
      <c r="L428" s="31"/>
    </row>
    <row r="429" spans="1:12" ht="15" customHeight="1">
      <c r="A429" s="43"/>
      <c r="B429" s="43"/>
      <c r="C429" s="15" t="s">
        <v>14</v>
      </c>
      <c r="D429" s="3"/>
      <c r="E429" s="3"/>
      <c r="F429" s="3"/>
      <c r="G429" s="3"/>
      <c r="H429" s="8"/>
      <c r="I429" s="4"/>
      <c r="J429" s="5"/>
      <c r="K429" s="5"/>
      <c r="L429" s="1"/>
    </row>
    <row r="430" spans="1:12">
      <c r="A430" s="43"/>
      <c r="B430" s="43"/>
      <c r="C430" s="15" t="s">
        <v>15</v>
      </c>
      <c r="D430" s="3"/>
      <c r="E430" s="3"/>
      <c r="F430" s="3"/>
      <c r="G430" s="3"/>
      <c r="H430" s="8"/>
      <c r="I430" s="9"/>
      <c r="J430" s="5"/>
      <c r="K430" s="5"/>
      <c r="L430" s="31"/>
    </row>
    <row r="431" spans="1:12" ht="15" customHeight="1">
      <c r="A431" s="43"/>
      <c r="B431" s="43"/>
      <c r="C431" s="15" t="s">
        <v>16</v>
      </c>
      <c r="D431" s="3"/>
      <c r="E431" s="3"/>
      <c r="F431" s="3"/>
      <c r="G431" s="3"/>
      <c r="H431" s="8"/>
      <c r="I431" s="9"/>
      <c r="J431" s="5"/>
      <c r="K431" s="5"/>
      <c r="L431" s="1"/>
    </row>
    <row r="432" spans="1:12">
      <c r="A432" s="43"/>
      <c r="B432" s="43"/>
      <c r="C432" s="15" t="s">
        <v>17</v>
      </c>
      <c r="D432" s="3"/>
      <c r="E432" s="6" t="s">
        <v>12</v>
      </c>
      <c r="F432" s="6" t="s">
        <v>12</v>
      </c>
      <c r="G432" s="6" t="s">
        <v>12</v>
      </c>
      <c r="H432" s="8"/>
      <c r="I432" s="9"/>
      <c r="J432" s="6" t="s">
        <v>12</v>
      </c>
      <c r="K432" s="6" t="s">
        <v>12</v>
      </c>
      <c r="L432" s="31"/>
    </row>
    <row r="433" spans="1:12">
      <c r="A433" s="44"/>
      <c r="B433" s="44"/>
      <c r="C433" s="15" t="s">
        <v>18</v>
      </c>
      <c r="D433" s="3"/>
      <c r="E433" s="6" t="s">
        <v>12</v>
      </c>
      <c r="F433" s="6" t="s">
        <v>12</v>
      </c>
      <c r="G433" s="6" t="s">
        <v>12</v>
      </c>
      <c r="H433" s="8"/>
      <c r="I433" s="8"/>
      <c r="J433" s="6" t="s">
        <v>12</v>
      </c>
      <c r="K433" s="6" t="s">
        <v>12</v>
      </c>
      <c r="L433" s="31"/>
    </row>
    <row r="434" spans="1:12" ht="15" customHeight="1">
      <c r="A434" s="42" t="s">
        <v>41</v>
      </c>
      <c r="B434" s="42" t="s">
        <v>34</v>
      </c>
      <c r="C434" s="14" t="s">
        <v>11</v>
      </c>
      <c r="D434" s="2">
        <f>SUM(D435:D440)</f>
        <v>221123.90000000002</v>
      </c>
      <c r="E434" s="6" t="s">
        <v>12</v>
      </c>
      <c r="F434" s="6" t="s">
        <v>12</v>
      </c>
      <c r="G434" s="6" t="s">
        <v>12</v>
      </c>
      <c r="H434" s="2">
        <f>SUM(H435:H440)</f>
        <v>28444.3</v>
      </c>
      <c r="I434" s="10">
        <f>H434/D434</f>
        <v>0.12863512266200078</v>
      </c>
      <c r="J434" s="6" t="s">
        <v>12</v>
      </c>
      <c r="K434" s="6" t="s">
        <v>12</v>
      </c>
    </row>
    <row r="435" spans="1:12">
      <c r="A435" s="43"/>
      <c r="B435" s="43"/>
      <c r="C435" s="15" t="s">
        <v>13</v>
      </c>
      <c r="D435" s="3">
        <f>SUM(D442,D449,D456)</f>
        <v>221123.90000000002</v>
      </c>
      <c r="E435" s="3">
        <f t="shared" ref="E435:H435" si="63">SUM(E442,E449,E456)</f>
        <v>221123.90000000002</v>
      </c>
      <c r="F435" s="3">
        <f t="shared" si="63"/>
        <v>211454.4</v>
      </c>
      <c r="G435" s="3">
        <f t="shared" si="63"/>
        <v>16053.199999999999</v>
      </c>
      <c r="H435" s="3">
        <f t="shared" si="63"/>
        <v>28444.3</v>
      </c>
      <c r="I435" s="9">
        <f>H435/D435</f>
        <v>0.12863512266200078</v>
      </c>
      <c r="J435" s="9">
        <f>G435/E435</f>
        <v>7.2598213038029796E-2</v>
      </c>
      <c r="K435" s="9">
        <f>G435/F435</f>
        <v>7.5918022987462072E-2</v>
      </c>
    </row>
    <row r="436" spans="1:12" ht="15" customHeight="1">
      <c r="A436" s="43"/>
      <c r="B436" s="43"/>
      <c r="C436" s="15" t="s">
        <v>14</v>
      </c>
      <c r="D436" s="3"/>
      <c r="E436" s="3"/>
      <c r="F436" s="3"/>
      <c r="G436" s="3"/>
      <c r="H436" s="8"/>
      <c r="I436" s="4"/>
      <c r="J436" s="4"/>
      <c r="K436" s="5"/>
    </row>
    <row r="437" spans="1:12">
      <c r="A437" s="43"/>
      <c r="B437" s="43"/>
      <c r="C437" s="15" t="s">
        <v>15</v>
      </c>
      <c r="D437" s="3"/>
      <c r="E437" s="3"/>
      <c r="F437" s="3"/>
      <c r="G437" s="3"/>
      <c r="H437" s="8"/>
      <c r="I437" s="9"/>
      <c r="J437" s="4"/>
      <c r="K437" s="5"/>
    </row>
    <row r="438" spans="1:12" ht="15" customHeight="1">
      <c r="A438" s="43"/>
      <c r="B438" s="43"/>
      <c r="C438" s="15" t="s">
        <v>16</v>
      </c>
      <c r="D438" s="3"/>
      <c r="E438" s="3"/>
      <c r="F438" s="3"/>
      <c r="G438" s="3"/>
      <c r="H438" s="8"/>
      <c r="I438" s="9"/>
      <c r="J438" s="4"/>
      <c r="K438" s="5"/>
    </row>
    <row r="439" spans="1:12">
      <c r="A439" s="43"/>
      <c r="B439" s="43"/>
      <c r="C439" s="15" t="s">
        <v>17</v>
      </c>
      <c r="D439" s="3"/>
      <c r="E439" s="6" t="s">
        <v>12</v>
      </c>
      <c r="F439" s="6" t="s">
        <v>12</v>
      </c>
      <c r="G439" s="6" t="s">
        <v>12</v>
      </c>
      <c r="H439" s="3"/>
      <c r="I439" s="9"/>
      <c r="J439" s="6" t="s">
        <v>12</v>
      </c>
      <c r="K439" s="6" t="s">
        <v>12</v>
      </c>
    </row>
    <row r="440" spans="1:12">
      <c r="A440" s="44"/>
      <c r="B440" s="44"/>
      <c r="C440" s="15" t="s">
        <v>18</v>
      </c>
      <c r="D440" s="3"/>
      <c r="E440" s="6" t="s">
        <v>12</v>
      </c>
      <c r="F440" s="6" t="s">
        <v>12</v>
      </c>
      <c r="G440" s="6" t="s">
        <v>12</v>
      </c>
      <c r="H440" s="3"/>
      <c r="I440" s="8"/>
      <c r="J440" s="6" t="s">
        <v>12</v>
      </c>
      <c r="K440" s="6" t="s">
        <v>12</v>
      </c>
    </row>
    <row r="441" spans="1:12" s="1" customFormat="1">
      <c r="A441" s="42" t="s">
        <v>75</v>
      </c>
      <c r="B441" s="42" t="s">
        <v>34</v>
      </c>
      <c r="C441" s="14" t="s">
        <v>11</v>
      </c>
      <c r="D441" s="2">
        <f>SUM(D442:D447)</f>
        <v>101936.2</v>
      </c>
      <c r="E441" s="6" t="s">
        <v>12</v>
      </c>
      <c r="F441" s="6" t="s">
        <v>12</v>
      </c>
      <c r="G441" s="6" t="s">
        <v>12</v>
      </c>
      <c r="H441" s="2">
        <f>SUM(H442:H447)</f>
        <v>13297.9</v>
      </c>
      <c r="I441" s="10">
        <f>H441/D441</f>
        <v>0.13045316580370858</v>
      </c>
      <c r="J441" s="6" t="s">
        <v>12</v>
      </c>
      <c r="K441" s="6" t="s">
        <v>12</v>
      </c>
    </row>
    <row r="442" spans="1:12" s="1" customFormat="1">
      <c r="A442" s="43"/>
      <c r="B442" s="43"/>
      <c r="C442" s="15" t="s">
        <v>13</v>
      </c>
      <c r="D442" s="3">
        <v>101936.2</v>
      </c>
      <c r="E442" s="12">
        <v>101936.2</v>
      </c>
      <c r="F442" s="12">
        <v>101936.2</v>
      </c>
      <c r="G442" s="12">
        <v>7000</v>
      </c>
      <c r="H442" s="30">
        <v>13297.9</v>
      </c>
      <c r="I442" s="9">
        <f>H442/D442</f>
        <v>0.13045316580370858</v>
      </c>
      <c r="J442" s="9">
        <f>G442/E442</f>
        <v>6.867040364463263E-2</v>
      </c>
      <c r="K442" s="9">
        <f>G442/F442</f>
        <v>6.867040364463263E-2</v>
      </c>
    </row>
    <row r="443" spans="1:12" s="1" customFormat="1" ht="24">
      <c r="A443" s="43"/>
      <c r="B443" s="43"/>
      <c r="C443" s="15" t="s">
        <v>14</v>
      </c>
      <c r="D443" s="3"/>
      <c r="E443" s="3"/>
      <c r="F443" s="3"/>
      <c r="G443" s="3"/>
      <c r="H443" s="8"/>
      <c r="I443" s="4"/>
      <c r="J443" s="4"/>
      <c r="K443" s="5"/>
    </row>
    <row r="444" spans="1:12" s="1" customFormat="1">
      <c r="A444" s="43"/>
      <c r="B444" s="43"/>
      <c r="C444" s="15" t="s">
        <v>15</v>
      </c>
      <c r="D444" s="3"/>
      <c r="E444" s="3"/>
      <c r="F444" s="3"/>
      <c r="G444" s="3"/>
      <c r="H444" s="8"/>
      <c r="I444" s="9"/>
      <c r="J444" s="4"/>
      <c r="K444" s="5"/>
    </row>
    <row r="445" spans="1:12" s="1" customFormat="1" ht="36">
      <c r="A445" s="43"/>
      <c r="B445" s="43"/>
      <c r="C445" s="15" t="s">
        <v>16</v>
      </c>
      <c r="D445" s="3"/>
      <c r="E445" s="3"/>
      <c r="F445" s="3"/>
      <c r="G445" s="3"/>
      <c r="H445" s="8"/>
      <c r="I445" s="9"/>
      <c r="J445" s="4"/>
      <c r="K445" s="5"/>
    </row>
    <row r="446" spans="1:12" s="1" customFormat="1">
      <c r="A446" s="43"/>
      <c r="B446" s="43"/>
      <c r="C446" s="15" t="s">
        <v>17</v>
      </c>
      <c r="D446" s="3"/>
      <c r="E446" s="6" t="s">
        <v>12</v>
      </c>
      <c r="F446" s="6" t="s">
        <v>12</v>
      </c>
      <c r="G446" s="6" t="s">
        <v>12</v>
      </c>
      <c r="H446" s="3"/>
      <c r="I446" s="9"/>
      <c r="J446" s="6" t="s">
        <v>12</v>
      </c>
      <c r="K446" s="6" t="s">
        <v>12</v>
      </c>
    </row>
    <row r="447" spans="1:12" s="1" customFormat="1">
      <c r="A447" s="44"/>
      <c r="B447" s="44"/>
      <c r="C447" s="15" t="s">
        <v>18</v>
      </c>
      <c r="D447" s="3"/>
      <c r="E447" s="6" t="s">
        <v>12</v>
      </c>
      <c r="F447" s="6" t="s">
        <v>12</v>
      </c>
      <c r="G447" s="6" t="s">
        <v>12</v>
      </c>
      <c r="H447" s="3"/>
      <c r="I447" s="8"/>
      <c r="J447" s="6" t="s">
        <v>12</v>
      </c>
      <c r="K447" s="6" t="s">
        <v>12</v>
      </c>
    </row>
    <row r="448" spans="1:12" s="1" customFormat="1">
      <c r="A448" s="42" t="s">
        <v>76</v>
      </c>
      <c r="B448" s="42" t="s">
        <v>34</v>
      </c>
      <c r="C448" s="14" t="s">
        <v>11</v>
      </c>
      <c r="D448" s="2">
        <f>SUM(D449:D454)</f>
        <v>58440</v>
      </c>
      <c r="E448" s="6" t="s">
        <v>12</v>
      </c>
      <c r="F448" s="6" t="s">
        <v>12</v>
      </c>
      <c r="G448" s="6" t="s">
        <v>12</v>
      </c>
      <c r="H448" s="2">
        <f>SUM(H449:H454)</f>
        <v>2456.1</v>
      </c>
      <c r="I448" s="10">
        <f>H448/D448</f>
        <v>4.2027720739219711E-2</v>
      </c>
      <c r="J448" s="6" t="s">
        <v>12</v>
      </c>
      <c r="K448" s="6" t="s">
        <v>12</v>
      </c>
    </row>
    <row r="449" spans="1:11" s="1" customFormat="1">
      <c r="A449" s="43"/>
      <c r="B449" s="43"/>
      <c r="C449" s="15" t="s">
        <v>13</v>
      </c>
      <c r="D449" s="3">
        <v>58440</v>
      </c>
      <c r="E449" s="12">
        <v>58440</v>
      </c>
      <c r="F449" s="12">
        <v>49301.1</v>
      </c>
      <c r="G449" s="12">
        <v>413.4</v>
      </c>
      <c r="H449" s="30">
        <v>2456.1</v>
      </c>
      <c r="I449" s="9">
        <f>H449/D449</f>
        <v>4.2027720739219711E-2</v>
      </c>
      <c r="J449" s="9">
        <f>G449/E449</f>
        <v>7.0739219712525666E-3</v>
      </c>
      <c r="K449" s="9">
        <f>G449/F449</f>
        <v>8.3852084436249891E-3</v>
      </c>
    </row>
    <row r="450" spans="1:11" s="1" customFormat="1" ht="24">
      <c r="A450" s="43"/>
      <c r="B450" s="43"/>
      <c r="C450" s="15" t="s">
        <v>14</v>
      </c>
      <c r="D450" s="3"/>
      <c r="E450" s="3"/>
      <c r="F450" s="3"/>
      <c r="G450" s="3"/>
      <c r="H450" s="8"/>
      <c r="I450" s="4"/>
      <c r="J450" s="4"/>
      <c r="K450" s="5"/>
    </row>
    <row r="451" spans="1:11" s="1" customFormat="1">
      <c r="A451" s="43"/>
      <c r="B451" s="43"/>
      <c r="C451" s="15" t="s">
        <v>15</v>
      </c>
      <c r="D451" s="3"/>
      <c r="E451" s="3"/>
      <c r="F451" s="3"/>
      <c r="G451" s="3"/>
      <c r="H451" s="8"/>
      <c r="I451" s="9"/>
      <c r="J451" s="4"/>
      <c r="K451" s="5"/>
    </row>
    <row r="452" spans="1:11" s="1" customFormat="1" ht="36">
      <c r="A452" s="43"/>
      <c r="B452" s="43"/>
      <c r="C452" s="15" t="s">
        <v>16</v>
      </c>
      <c r="D452" s="3"/>
      <c r="E452" s="3"/>
      <c r="F452" s="3"/>
      <c r="G452" s="3"/>
      <c r="H452" s="8"/>
      <c r="I452" s="9"/>
      <c r="J452" s="4"/>
      <c r="K452" s="5"/>
    </row>
    <row r="453" spans="1:11" s="1" customFormat="1">
      <c r="A453" s="43"/>
      <c r="B453" s="43"/>
      <c r="C453" s="15" t="s">
        <v>17</v>
      </c>
      <c r="D453" s="3"/>
      <c r="E453" s="6" t="s">
        <v>12</v>
      </c>
      <c r="F453" s="6" t="s">
        <v>12</v>
      </c>
      <c r="G453" s="6" t="s">
        <v>12</v>
      </c>
      <c r="H453" s="3"/>
      <c r="I453" s="9"/>
      <c r="J453" s="6" t="s">
        <v>12</v>
      </c>
      <c r="K453" s="6" t="s">
        <v>12</v>
      </c>
    </row>
    <row r="454" spans="1:11" s="1" customFormat="1">
      <c r="A454" s="44"/>
      <c r="B454" s="44"/>
      <c r="C454" s="15" t="s">
        <v>18</v>
      </c>
      <c r="D454" s="3"/>
      <c r="E454" s="6" t="s">
        <v>12</v>
      </c>
      <c r="F454" s="6" t="s">
        <v>12</v>
      </c>
      <c r="G454" s="6" t="s">
        <v>12</v>
      </c>
      <c r="H454" s="3"/>
      <c r="I454" s="8"/>
      <c r="J454" s="6" t="s">
        <v>12</v>
      </c>
      <c r="K454" s="6" t="s">
        <v>12</v>
      </c>
    </row>
    <row r="455" spans="1:11" s="1" customFormat="1">
      <c r="A455" s="42" t="s">
        <v>77</v>
      </c>
      <c r="B455" s="42" t="s">
        <v>34</v>
      </c>
      <c r="C455" s="14" t="s">
        <v>11</v>
      </c>
      <c r="D455" s="2">
        <f>SUM(D456:D461)</f>
        <v>60747.7</v>
      </c>
      <c r="E455" s="6" t="s">
        <v>12</v>
      </c>
      <c r="F455" s="6" t="s">
        <v>12</v>
      </c>
      <c r="G455" s="6" t="s">
        <v>12</v>
      </c>
      <c r="H455" s="2">
        <f>SUM(H456:H461)</f>
        <v>12690.3</v>
      </c>
      <c r="I455" s="10">
        <f>H455/D455</f>
        <v>0.20890173619741981</v>
      </c>
      <c r="J455" s="6" t="s">
        <v>12</v>
      </c>
      <c r="K455" s="6" t="s">
        <v>12</v>
      </c>
    </row>
    <row r="456" spans="1:11" s="1" customFormat="1">
      <c r="A456" s="43"/>
      <c r="B456" s="43"/>
      <c r="C456" s="15" t="s">
        <v>13</v>
      </c>
      <c r="D456" s="3">
        <v>60747.7</v>
      </c>
      <c r="E456" s="12">
        <v>60747.7</v>
      </c>
      <c r="F456" s="12">
        <v>60217.1</v>
      </c>
      <c r="G456" s="12">
        <v>8639.7999999999993</v>
      </c>
      <c r="H456" s="30">
        <v>12690.3</v>
      </c>
      <c r="I456" s="9">
        <f>H456/D456</f>
        <v>0.20890173619741981</v>
      </c>
      <c r="J456" s="9">
        <f>G456/E456</f>
        <v>0.14222431466541119</v>
      </c>
      <c r="K456" s="9">
        <f>G456/F456</f>
        <v>0.14347751718365712</v>
      </c>
    </row>
    <row r="457" spans="1:11" s="1" customFormat="1" ht="24">
      <c r="A457" s="43"/>
      <c r="B457" s="43"/>
      <c r="C457" s="15" t="s">
        <v>14</v>
      </c>
      <c r="D457" s="3"/>
      <c r="E457" s="3"/>
      <c r="F457" s="3"/>
      <c r="G457" s="3"/>
      <c r="H457" s="8"/>
      <c r="I457" s="4"/>
      <c r="J457" s="4"/>
      <c r="K457" s="5"/>
    </row>
    <row r="458" spans="1:11" s="1" customFormat="1">
      <c r="A458" s="43"/>
      <c r="B458" s="43"/>
      <c r="C458" s="15" t="s">
        <v>15</v>
      </c>
      <c r="D458" s="3"/>
      <c r="E458" s="3"/>
      <c r="F458" s="3"/>
      <c r="G458" s="3"/>
      <c r="H458" s="8"/>
      <c r="I458" s="9"/>
      <c r="J458" s="4"/>
      <c r="K458" s="5"/>
    </row>
    <row r="459" spans="1:11" s="1" customFormat="1" ht="36">
      <c r="A459" s="43"/>
      <c r="B459" s="43"/>
      <c r="C459" s="15" t="s">
        <v>16</v>
      </c>
      <c r="D459" s="3"/>
      <c r="E459" s="3"/>
      <c r="F459" s="3"/>
      <c r="G459" s="3"/>
      <c r="H459" s="8"/>
      <c r="I459" s="9"/>
      <c r="J459" s="4"/>
      <c r="K459" s="5"/>
    </row>
    <row r="460" spans="1:11" s="1" customFormat="1">
      <c r="A460" s="43"/>
      <c r="B460" s="43"/>
      <c r="C460" s="15" t="s">
        <v>17</v>
      </c>
      <c r="D460" s="3"/>
      <c r="E460" s="6" t="s">
        <v>12</v>
      </c>
      <c r="F460" s="6" t="s">
        <v>12</v>
      </c>
      <c r="G460" s="6" t="s">
        <v>12</v>
      </c>
      <c r="H460" s="3"/>
      <c r="I460" s="9"/>
      <c r="J460" s="6" t="s">
        <v>12</v>
      </c>
      <c r="K460" s="6" t="s">
        <v>12</v>
      </c>
    </row>
    <row r="461" spans="1:11" s="1" customFormat="1">
      <c r="A461" s="44"/>
      <c r="B461" s="44"/>
      <c r="C461" s="15" t="s">
        <v>18</v>
      </c>
      <c r="D461" s="3"/>
      <c r="E461" s="6" t="s">
        <v>12</v>
      </c>
      <c r="F461" s="6" t="s">
        <v>12</v>
      </c>
      <c r="G461" s="6" t="s">
        <v>12</v>
      </c>
      <c r="H461" s="3"/>
      <c r="I461" s="8"/>
      <c r="J461" s="6" t="s">
        <v>12</v>
      </c>
      <c r="K461" s="6" t="s">
        <v>12</v>
      </c>
    </row>
    <row r="462" spans="1:11" ht="15" customHeight="1">
      <c r="A462" s="45" t="s">
        <v>42</v>
      </c>
      <c r="B462" s="42" t="s">
        <v>34</v>
      </c>
      <c r="C462" s="14" t="s">
        <v>11</v>
      </c>
      <c r="D462" s="2">
        <f>SUM(D463:D468)</f>
        <v>67321.7</v>
      </c>
      <c r="E462" s="6" t="s">
        <v>12</v>
      </c>
      <c r="F462" s="6" t="s">
        <v>12</v>
      </c>
      <c r="G462" s="6" t="s">
        <v>12</v>
      </c>
      <c r="H462" s="2">
        <f t="shared" ref="H462" si="64">SUM(H463:H468)</f>
        <v>10441</v>
      </c>
      <c r="I462" s="10">
        <f>H462/D462</f>
        <v>0.15509115188713299</v>
      </c>
      <c r="J462" s="6" t="s">
        <v>12</v>
      </c>
      <c r="K462" s="6" t="s">
        <v>12</v>
      </c>
    </row>
    <row r="463" spans="1:11">
      <c r="A463" s="46"/>
      <c r="B463" s="43"/>
      <c r="C463" s="15" t="s">
        <v>13</v>
      </c>
      <c r="D463" s="3">
        <f>SUM(D470,D477)</f>
        <v>67321.7</v>
      </c>
      <c r="E463" s="3">
        <f t="shared" ref="E463:H463" si="65">SUM(E470,E477)</f>
        <v>67321.7</v>
      </c>
      <c r="F463" s="3">
        <f t="shared" si="65"/>
        <v>64766</v>
      </c>
      <c r="G463" s="3">
        <f t="shared" si="65"/>
        <v>6960.7</v>
      </c>
      <c r="H463" s="3">
        <f t="shared" si="65"/>
        <v>10441</v>
      </c>
      <c r="I463" s="9">
        <f>H463/D463</f>
        <v>0.15509115188713299</v>
      </c>
      <c r="J463" s="9">
        <f>G463/E463</f>
        <v>0.10339459639313921</v>
      </c>
      <c r="K463" s="9">
        <f>G463/F463</f>
        <v>0.10747460087082729</v>
      </c>
    </row>
    <row r="464" spans="1:11" ht="15" customHeight="1">
      <c r="A464" s="46"/>
      <c r="B464" s="43"/>
      <c r="C464" s="15" t="s">
        <v>14</v>
      </c>
      <c r="D464" s="3"/>
      <c r="E464" s="3"/>
      <c r="F464" s="3"/>
      <c r="G464" s="3"/>
      <c r="H464" s="8"/>
      <c r="I464" s="4"/>
      <c r="J464" s="4"/>
      <c r="K464" s="5"/>
    </row>
    <row r="465" spans="1:11">
      <c r="A465" s="46"/>
      <c r="B465" s="43"/>
      <c r="C465" s="15" t="s">
        <v>15</v>
      </c>
      <c r="D465" s="3"/>
      <c r="E465" s="3"/>
      <c r="F465" s="3"/>
      <c r="G465" s="3"/>
      <c r="H465" s="8"/>
      <c r="I465" s="9"/>
      <c r="J465" s="4"/>
      <c r="K465" s="5"/>
    </row>
    <row r="466" spans="1:11" ht="15" customHeight="1">
      <c r="A466" s="46"/>
      <c r="B466" s="43"/>
      <c r="C466" s="15" t="s">
        <v>16</v>
      </c>
      <c r="D466" s="3"/>
      <c r="E466" s="3"/>
      <c r="F466" s="3"/>
      <c r="G466" s="3"/>
      <c r="H466" s="8"/>
      <c r="I466" s="9"/>
      <c r="J466" s="4"/>
      <c r="K466" s="5"/>
    </row>
    <row r="467" spans="1:11">
      <c r="A467" s="46"/>
      <c r="B467" s="43"/>
      <c r="C467" s="15" t="s">
        <v>17</v>
      </c>
      <c r="D467" s="3"/>
      <c r="E467" s="6" t="s">
        <v>12</v>
      </c>
      <c r="F467" s="6" t="s">
        <v>12</v>
      </c>
      <c r="G467" s="6" t="s">
        <v>12</v>
      </c>
      <c r="H467" s="3"/>
      <c r="I467" s="9"/>
      <c r="J467" s="6" t="s">
        <v>12</v>
      </c>
      <c r="K467" s="6" t="s">
        <v>12</v>
      </c>
    </row>
    <row r="468" spans="1:11">
      <c r="A468" s="47"/>
      <c r="B468" s="44"/>
      <c r="C468" s="15" t="s">
        <v>18</v>
      </c>
      <c r="D468" s="3"/>
      <c r="E468" s="6" t="s">
        <v>12</v>
      </c>
      <c r="F468" s="6" t="s">
        <v>12</v>
      </c>
      <c r="G468" s="6" t="s">
        <v>12</v>
      </c>
      <c r="H468" s="3"/>
      <c r="I468" s="8"/>
      <c r="J468" s="6" t="s">
        <v>12</v>
      </c>
      <c r="K468" s="6" t="s">
        <v>12</v>
      </c>
    </row>
    <row r="469" spans="1:11" s="1" customFormat="1">
      <c r="A469" s="42" t="s">
        <v>78</v>
      </c>
      <c r="B469" s="42" t="s">
        <v>34</v>
      </c>
      <c r="C469" s="14" t="s">
        <v>11</v>
      </c>
      <c r="D469" s="2">
        <f>SUM(D470:D475)</f>
        <v>25557.5</v>
      </c>
      <c r="E469" s="6" t="s">
        <v>12</v>
      </c>
      <c r="F469" s="6" t="s">
        <v>12</v>
      </c>
      <c r="G469" s="6" t="s">
        <v>12</v>
      </c>
      <c r="H469" s="2">
        <f>SUM(H470:H475)</f>
        <v>0</v>
      </c>
      <c r="I469" s="10">
        <f>H469/D469</f>
        <v>0</v>
      </c>
      <c r="J469" s="6" t="s">
        <v>12</v>
      </c>
      <c r="K469" s="6" t="s">
        <v>12</v>
      </c>
    </row>
    <row r="470" spans="1:11" s="1" customFormat="1">
      <c r="A470" s="43"/>
      <c r="B470" s="43"/>
      <c r="C470" s="15" t="s">
        <v>13</v>
      </c>
      <c r="D470" s="3">
        <v>25557.5</v>
      </c>
      <c r="E470" s="12">
        <v>25557.5</v>
      </c>
      <c r="F470" s="12">
        <v>23001.8</v>
      </c>
      <c r="G470" s="12">
        <v>0</v>
      </c>
      <c r="H470" s="30">
        <v>0</v>
      </c>
      <c r="I470" s="9">
        <f>H470/D470</f>
        <v>0</v>
      </c>
      <c r="J470" s="9">
        <f>G470/E470</f>
        <v>0</v>
      </c>
      <c r="K470" s="9">
        <f>G470/F470</f>
        <v>0</v>
      </c>
    </row>
    <row r="471" spans="1:11" s="1" customFormat="1" ht="24">
      <c r="A471" s="43"/>
      <c r="B471" s="43"/>
      <c r="C471" s="15" t="s">
        <v>14</v>
      </c>
      <c r="D471" s="3"/>
      <c r="E471" s="3"/>
      <c r="F471" s="3"/>
      <c r="G471" s="3"/>
      <c r="H471" s="8"/>
      <c r="I471" s="4"/>
      <c r="J471" s="4"/>
      <c r="K471" s="5"/>
    </row>
    <row r="472" spans="1:11" s="1" customFormat="1">
      <c r="A472" s="43"/>
      <c r="B472" s="43"/>
      <c r="C472" s="15" t="s">
        <v>15</v>
      </c>
      <c r="D472" s="3"/>
      <c r="E472" s="3"/>
      <c r="F472" s="3"/>
      <c r="G472" s="3"/>
      <c r="H472" s="8"/>
      <c r="I472" s="9"/>
      <c r="J472" s="4"/>
      <c r="K472" s="5"/>
    </row>
    <row r="473" spans="1:11" s="1" customFormat="1" ht="36">
      <c r="A473" s="43"/>
      <c r="B473" s="43"/>
      <c r="C473" s="15" t="s">
        <v>16</v>
      </c>
      <c r="D473" s="3"/>
      <c r="E473" s="3"/>
      <c r="F473" s="3"/>
      <c r="G473" s="3"/>
      <c r="H473" s="8"/>
      <c r="I473" s="9"/>
      <c r="J473" s="4"/>
      <c r="K473" s="5"/>
    </row>
    <row r="474" spans="1:11" s="1" customFormat="1">
      <c r="A474" s="43"/>
      <c r="B474" s="43"/>
      <c r="C474" s="15" t="s">
        <v>17</v>
      </c>
      <c r="D474" s="3"/>
      <c r="E474" s="6" t="s">
        <v>12</v>
      </c>
      <c r="F474" s="6" t="s">
        <v>12</v>
      </c>
      <c r="G474" s="6" t="s">
        <v>12</v>
      </c>
      <c r="H474" s="3"/>
      <c r="I474" s="9"/>
      <c r="J474" s="6" t="s">
        <v>12</v>
      </c>
      <c r="K474" s="6" t="s">
        <v>12</v>
      </c>
    </row>
    <row r="475" spans="1:11" s="1" customFormat="1">
      <c r="A475" s="44"/>
      <c r="B475" s="44"/>
      <c r="C475" s="15" t="s">
        <v>18</v>
      </c>
      <c r="D475" s="3"/>
      <c r="E475" s="6" t="s">
        <v>12</v>
      </c>
      <c r="F475" s="6" t="s">
        <v>12</v>
      </c>
      <c r="G475" s="6" t="s">
        <v>12</v>
      </c>
      <c r="H475" s="3"/>
      <c r="I475" s="8"/>
      <c r="J475" s="6" t="s">
        <v>12</v>
      </c>
      <c r="K475" s="6" t="s">
        <v>12</v>
      </c>
    </row>
    <row r="476" spans="1:11" s="1" customFormat="1">
      <c r="A476" s="42" t="s">
        <v>79</v>
      </c>
      <c r="B476" s="42" t="s">
        <v>34</v>
      </c>
      <c r="C476" s="14" t="s">
        <v>11</v>
      </c>
      <c r="D476" s="2">
        <f>SUM(D477:D482)</f>
        <v>41764.199999999997</v>
      </c>
      <c r="E476" s="6" t="s">
        <v>12</v>
      </c>
      <c r="F476" s="6" t="s">
        <v>12</v>
      </c>
      <c r="G476" s="6" t="s">
        <v>12</v>
      </c>
      <c r="H476" s="2">
        <f>SUM(H477:H482)</f>
        <v>10441</v>
      </c>
      <c r="I476" s="10">
        <f>H476/D476</f>
        <v>0.24999880280240017</v>
      </c>
      <c r="J476" s="6" t="s">
        <v>12</v>
      </c>
      <c r="K476" s="6" t="s">
        <v>12</v>
      </c>
    </row>
    <row r="477" spans="1:11" s="1" customFormat="1">
      <c r="A477" s="43"/>
      <c r="B477" s="43"/>
      <c r="C477" s="15" t="s">
        <v>13</v>
      </c>
      <c r="D477" s="3">
        <v>41764.199999999997</v>
      </c>
      <c r="E477" s="12">
        <v>41764.199999999997</v>
      </c>
      <c r="F477" s="12">
        <v>41764.199999999997</v>
      </c>
      <c r="G477" s="12">
        <v>6960.7</v>
      </c>
      <c r="H477" s="30">
        <v>10441</v>
      </c>
      <c r="I477" s="9">
        <f>H477/D477</f>
        <v>0.24999880280240017</v>
      </c>
      <c r="J477" s="9">
        <f>G477/E477</f>
        <v>0.16666666666666669</v>
      </c>
      <c r="K477" s="9">
        <f>G477/F477</f>
        <v>0.16666666666666669</v>
      </c>
    </row>
    <row r="478" spans="1:11" s="1" customFormat="1" ht="24">
      <c r="A478" s="43"/>
      <c r="B478" s="43"/>
      <c r="C478" s="15" t="s">
        <v>14</v>
      </c>
      <c r="D478" s="3"/>
      <c r="E478" s="3"/>
      <c r="F478" s="3"/>
      <c r="G478" s="3"/>
      <c r="H478" s="8"/>
      <c r="I478" s="4"/>
      <c r="J478" s="4"/>
      <c r="K478" s="5"/>
    </row>
    <row r="479" spans="1:11" s="1" customFormat="1">
      <c r="A479" s="43"/>
      <c r="B479" s="43"/>
      <c r="C479" s="15" t="s">
        <v>15</v>
      </c>
      <c r="D479" s="3"/>
      <c r="E479" s="3"/>
      <c r="F479" s="3"/>
      <c r="G479" s="3"/>
      <c r="H479" s="8"/>
      <c r="I479" s="9"/>
      <c r="J479" s="4"/>
      <c r="K479" s="5"/>
    </row>
    <row r="480" spans="1:11" s="1" customFormat="1" ht="36">
      <c r="A480" s="43"/>
      <c r="B480" s="43"/>
      <c r="C480" s="15" t="s">
        <v>16</v>
      </c>
      <c r="D480" s="3"/>
      <c r="E480" s="3"/>
      <c r="F480" s="3"/>
      <c r="G480" s="3"/>
      <c r="H480" s="8"/>
      <c r="I480" s="9"/>
      <c r="J480" s="4"/>
      <c r="K480" s="5"/>
    </row>
    <row r="481" spans="1:12" s="1" customFormat="1">
      <c r="A481" s="43"/>
      <c r="B481" s="43"/>
      <c r="C481" s="15" t="s">
        <v>17</v>
      </c>
      <c r="D481" s="3"/>
      <c r="E481" s="6" t="s">
        <v>12</v>
      </c>
      <c r="F481" s="6" t="s">
        <v>12</v>
      </c>
      <c r="G481" s="6" t="s">
        <v>12</v>
      </c>
      <c r="H481" s="3"/>
      <c r="I481" s="9"/>
      <c r="J481" s="6" t="s">
        <v>12</v>
      </c>
      <c r="K481" s="6" t="s">
        <v>12</v>
      </c>
    </row>
    <row r="482" spans="1:12" s="1" customFormat="1">
      <c r="A482" s="44"/>
      <c r="B482" s="44"/>
      <c r="C482" s="15" t="s">
        <v>18</v>
      </c>
      <c r="D482" s="3"/>
      <c r="E482" s="6" t="s">
        <v>12</v>
      </c>
      <c r="F482" s="6" t="s">
        <v>12</v>
      </c>
      <c r="G482" s="6" t="s">
        <v>12</v>
      </c>
      <c r="H482" s="3"/>
      <c r="I482" s="8"/>
      <c r="J482" s="6" t="s">
        <v>12</v>
      </c>
      <c r="K482" s="6" t="s">
        <v>12</v>
      </c>
    </row>
    <row r="483" spans="1:12" ht="15" customHeight="1">
      <c r="A483" s="42" t="s">
        <v>43</v>
      </c>
      <c r="B483" s="42" t="s">
        <v>44</v>
      </c>
      <c r="C483" s="14" t="s">
        <v>11</v>
      </c>
      <c r="D483" s="2">
        <f>SUM(D484:D489)</f>
        <v>3450</v>
      </c>
      <c r="E483" s="6" t="s">
        <v>12</v>
      </c>
      <c r="F483" s="6" t="s">
        <v>12</v>
      </c>
      <c r="G483" s="6" t="s">
        <v>12</v>
      </c>
      <c r="H483" s="2">
        <f t="shared" ref="H483" si="66">SUM(H484:H489)</f>
        <v>950</v>
      </c>
      <c r="I483" s="10">
        <f>H483/D483</f>
        <v>0.27536231884057971</v>
      </c>
      <c r="J483" s="6" t="s">
        <v>12</v>
      </c>
      <c r="K483" s="6" t="s">
        <v>12</v>
      </c>
    </row>
    <row r="484" spans="1:12">
      <c r="A484" s="43"/>
      <c r="B484" s="43"/>
      <c r="C484" s="15" t="s">
        <v>13</v>
      </c>
      <c r="D484" s="3"/>
      <c r="E484" s="3"/>
      <c r="F484" s="3"/>
      <c r="G484" s="3"/>
      <c r="H484" s="3"/>
      <c r="I484" s="9"/>
      <c r="J484" s="4"/>
      <c r="K484" s="5"/>
      <c r="L484" s="31"/>
    </row>
    <row r="485" spans="1:12" ht="15" customHeight="1">
      <c r="A485" s="43"/>
      <c r="B485" s="43"/>
      <c r="C485" s="15" t="s">
        <v>14</v>
      </c>
      <c r="D485" s="3"/>
      <c r="E485" s="3"/>
      <c r="F485" s="3"/>
      <c r="G485" s="3"/>
      <c r="H485" s="3"/>
      <c r="I485" s="4"/>
      <c r="J485" s="4"/>
      <c r="K485" s="5"/>
      <c r="L485" s="1"/>
    </row>
    <row r="486" spans="1:12">
      <c r="A486" s="43"/>
      <c r="B486" s="43"/>
      <c r="C486" s="15" t="s">
        <v>15</v>
      </c>
      <c r="D486" s="3"/>
      <c r="E486" s="3"/>
      <c r="F486" s="3"/>
      <c r="G486" s="3"/>
      <c r="H486" s="3"/>
      <c r="I486" s="9"/>
      <c r="J486" s="4"/>
      <c r="K486" s="5"/>
      <c r="L486" s="31"/>
    </row>
    <row r="487" spans="1:12" ht="15" customHeight="1">
      <c r="A487" s="43"/>
      <c r="B487" s="43"/>
      <c r="C487" s="15" t="s">
        <v>16</v>
      </c>
      <c r="D487" s="3"/>
      <c r="E487" s="3"/>
      <c r="F487" s="3"/>
      <c r="G487" s="3"/>
      <c r="H487" s="3"/>
      <c r="I487" s="9"/>
      <c r="J487" s="4"/>
      <c r="K487" s="5"/>
      <c r="L487" s="1"/>
    </row>
    <row r="488" spans="1:12">
      <c r="A488" s="43"/>
      <c r="B488" s="43"/>
      <c r="C488" s="15" t="s">
        <v>17</v>
      </c>
      <c r="D488" s="3"/>
      <c r="E488" s="6" t="s">
        <v>12</v>
      </c>
      <c r="F488" s="6" t="s">
        <v>12</v>
      </c>
      <c r="G488" s="6" t="s">
        <v>12</v>
      </c>
      <c r="H488" s="3"/>
      <c r="I488" s="9"/>
      <c r="J488" s="6" t="s">
        <v>12</v>
      </c>
      <c r="K488" s="6" t="s">
        <v>12</v>
      </c>
      <c r="L488" s="31"/>
    </row>
    <row r="489" spans="1:12">
      <c r="A489" s="44"/>
      <c r="B489" s="44"/>
      <c r="C489" s="15" t="s">
        <v>18</v>
      </c>
      <c r="D489" s="3">
        <f>SUM(D496,D510)</f>
        <v>3450</v>
      </c>
      <c r="E489" s="6" t="s">
        <v>12</v>
      </c>
      <c r="F489" s="6" t="s">
        <v>12</v>
      </c>
      <c r="G489" s="6" t="s">
        <v>12</v>
      </c>
      <c r="H489" s="3">
        <f>SUM(H496,H510)</f>
        <v>950</v>
      </c>
      <c r="I489" s="9">
        <f t="shared" ref="I489" si="67">H489/D489</f>
        <v>0.27536231884057971</v>
      </c>
      <c r="J489" s="6" t="s">
        <v>12</v>
      </c>
      <c r="K489" s="6" t="s">
        <v>12</v>
      </c>
      <c r="L489" s="31"/>
    </row>
    <row r="490" spans="1:12" ht="15" customHeight="1">
      <c r="A490" s="42" t="s">
        <v>45</v>
      </c>
      <c r="B490" s="42" t="s">
        <v>34</v>
      </c>
      <c r="C490" s="14" t="s">
        <v>11</v>
      </c>
      <c r="D490" s="2">
        <f>SUM(D491:D496)</f>
        <v>1000</v>
      </c>
      <c r="E490" s="6" t="s">
        <v>12</v>
      </c>
      <c r="F490" s="6" t="s">
        <v>12</v>
      </c>
      <c r="G490" s="6" t="s">
        <v>12</v>
      </c>
      <c r="H490" s="2">
        <f t="shared" ref="H490" si="68">SUM(H491:H496)</f>
        <v>250</v>
      </c>
      <c r="I490" s="10">
        <f>H490/D490</f>
        <v>0.25</v>
      </c>
      <c r="J490" s="6" t="s">
        <v>12</v>
      </c>
      <c r="K490" s="6" t="s">
        <v>12</v>
      </c>
    </row>
    <row r="491" spans="1:12">
      <c r="A491" s="43"/>
      <c r="B491" s="43"/>
      <c r="C491" s="15" t="s">
        <v>13</v>
      </c>
      <c r="D491" s="3"/>
      <c r="E491" s="3"/>
      <c r="F491" s="3"/>
      <c r="G491" s="3"/>
      <c r="H491" s="3"/>
      <c r="I491" s="9"/>
      <c r="J491" s="3"/>
      <c r="K491" s="3"/>
    </row>
    <row r="492" spans="1:12" ht="15" customHeight="1">
      <c r="A492" s="43"/>
      <c r="B492" s="43"/>
      <c r="C492" s="15" t="s">
        <v>14</v>
      </c>
      <c r="D492" s="3"/>
      <c r="E492" s="3"/>
      <c r="F492" s="3"/>
      <c r="G492" s="3"/>
      <c r="H492" s="3"/>
      <c r="I492" s="4"/>
      <c r="J492" s="4"/>
      <c r="K492" s="5"/>
    </row>
    <row r="493" spans="1:12">
      <c r="A493" s="43"/>
      <c r="B493" s="43"/>
      <c r="C493" s="15" t="s">
        <v>15</v>
      </c>
      <c r="D493" s="3"/>
      <c r="E493" s="3"/>
      <c r="F493" s="3"/>
      <c r="G493" s="3"/>
      <c r="H493" s="3"/>
      <c r="I493" s="9"/>
      <c r="J493" s="4"/>
      <c r="K493" s="5"/>
    </row>
    <row r="494" spans="1:12" ht="15" customHeight="1">
      <c r="A494" s="43"/>
      <c r="B494" s="43"/>
      <c r="C494" s="15" t="s">
        <v>16</v>
      </c>
      <c r="D494" s="3"/>
      <c r="E494" s="3"/>
      <c r="F494" s="3"/>
      <c r="G494" s="3"/>
      <c r="H494" s="3"/>
      <c r="I494" s="9"/>
      <c r="J494" s="4"/>
      <c r="K494" s="5"/>
    </row>
    <row r="495" spans="1:12">
      <c r="A495" s="43"/>
      <c r="B495" s="43"/>
      <c r="C495" s="15" t="s">
        <v>17</v>
      </c>
      <c r="D495" s="3"/>
      <c r="E495" s="6" t="s">
        <v>12</v>
      </c>
      <c r="F495" s="6" t="s">
        <v>12</v>
      </c>
      <c r="G495" s="6" t="s">
        <v>12</v>
      </c>
      <c r="H495" s="3"/>
      <c r="I495" s="9"/>
      <c r="J495" s="6" t="s">
        <v>12</v>
      </c>
      <c r="K495" s="6" t="s">
        <v>12</v>
      </c>
    </row>
    <row r="496" spans="1:12" ht="39.75" customHeight="1">
      <c r="A496" s="44"/>
      <c r="B496" s="44"/>
      <c r="C496" s="15" t="s">
        <v>18</v>
      </c>
      <c r="D496" s="3">
        <f>SUM(D503)</f>
        <v>1000</v>
      </c>
      <c r="E496" s="6" t="s">
        <v>12</v>
      </c>
      <c r="F496" s="6" t="s">
        <v>12</v>
      </c>
      <c r="G496" s="6" t="s">
        <v>12</v>
      </c>
      <c r="H496" s="3">
        <f>SUM(H503)</f>
        <v>250</v>
      </c>
      <c r="I496" s="9">
        <f t="shared" ref="I496" si="69">H496/D496</f>
        <v>0.25</v>
      </c>
      <c r="J496" s="6" t="s">
        <v>12</v>
      </c>
      <c r="K496" s="6" t="s">
        <v>12</v>
      </c>
    </row>
    <row r="497" spans="1:11" s="1" customFormat="1">
      <c r="A497" s="42" t="s">
        <v>80</v>
      </c>
      <c r="B497" s="42" t="s">
        <v>34</v>
      </c>
      <c r="C497" s="14" t="s">
        <v>11</v>
      </c>
      <c r="D497" s="2">
        <f>SUM(D498:D503)</f>
        <v>1000</v>
      </c>
      <c r="E497" s="6" t="s">
        <v>12</v>
      </c>
      <c r="F497" s="6" t="s">
        <v>12</v>
      </c>
      <c r="G497" s="6" t="s">
        <v>12</v>
      </c>
      <c r="H497" s="2">
        <f t="shared" ref="H497" si="70">SUM(H498:H503)</f>
        <v>250</v>
      </c>
      <c r="I497" s="10">
        <f>H497/D497</f>
        <v>0.25</v>
      </c>
      <c r="J497" s="6" t="s">
        <v>12</v>
      </c>
      <c r="K497" s="6" t="s">
        <v>12</v>
      </c>
    </row>
    <row r="498" spans="1:11" s="1" customFormat="1">
      <c r="A498" s="43"/>
      <c r="B498" s="43"/>
      <c r="C498" s="15" t="s">
        <v>13</v>
      </c>
      <c r="D498" s="3"/>
      <c r="E498" s="3"/>
      <c r="F498" s="3"/>
      <c r="G498" s="3"/>
      <c r="H498" s="3"/>
      <c r="I498" s="9"/>
      <c r="J498" s="3"/>
      <c r="K498" s="3"/>
    </row>
    <row r="499" spans="1:11" s="1" customFormat="1" ht="24">
      <c r="A499" s="43"/>
      <c r="B499" s="43"/>
      <c r="C499" s="15" t="s">
        <v>14</v>
      </c>
      <c r="D499" s="3"/>
      <c r="E499" s="3"/>
      <c r="F499" s="3"/>
      <c r="G499" s="3"/>
      <c r="H499" s="3"/>
      <c r="I499" s="4"/>
      <c r="J499" s="4"/>
      <c r="K499" s="5"/>
    </row>
    <row r="500" spans="1:11" s="1" customFormat="1">
      <c r="A500" s="43"/>
      <c r="B500" s="43"/>
      <c r="C500" s="15" t="s">
        <v>15</v>
      </c>
      <c r="D500" s="3"/>
      <c r="E500" s="3"/>
      <c r="F500" s="3"/>
      <c r="G500" s="3"/>
      <c r="H500" s="3"/>
      <c r="I500" s="9"/>
      <c r="J500" s="4"/>
      <c r="K500" s="5"/>
    </row>
    <row r="501" spans="1:11" s="1" customFormat="1" ht="36">
      <c r="A501" s="43"/>
      <c r="B501" s="43"/>
      <c r="C501" s="15" t="s">
        <v>16</v>
      </c>
      <c r="D501" s="3"/>
      <c r="E501" s="3"/>
      <c r="F501" s="3"/>
      <c r="G501" s="3"/>
      <c r="H501" s="3"/>
      <c r="I501" s="9"/>
      <c r="J501" s="4"/>
      <c r="K501" s="5"/>
    </row>
    <row r="502" spans="1:11" s="1" customFormat="1">
      <c r="A502" s="43"/>
      <c r="B502" s="43"/>
      <c r="C502" s="15" t="s">
        <v>17</v>
      </c>
      <c r="D502" s="3"/>
      <c r="E502" s="6" t="s">
        <v>12</v>
      </c>
      <c r="F502" s="6" t="s">
        <v>12</v>
      </c>
      <c r="G502" s="6" t="s">
        <v>12</v>
      </c>
      <c r="H502" s="3"/>
      <c r="I502" s="9"/>
      <c r="J502" s="6" t="s">
        <v>12</v>
      </c>
      <c r="K502" s="6" t="s">
        <v>12</v>
      </c>
    </row>
    <row r="503" spans="1:11" s="1" customFormat="1">
      <c r="A503" s="44"/>
      <c r="B503" s="44"/>
      <c r="C503" s="15" t="s">
        <v>18</v>
      </c>
      <c r="D503" s="3">
        <v>1000</v>
      </c>
      <c r="E503" s="6" t="s">
        <v>12</v>
      </c>
      <c r="F503" s="6" t="s">
        <v>12</v>
      </c>
      <c r="G503" s="6" t="s">
        <v>12</v>
      </c>
      <c r="H503" s="3">
        <v>250</v>
      </c>
      <c r="I503" s="9">
        <f t="shared" ref="I503" si="71">H503/D503</f>
        <v>0.25</v>
      </c>
      <c r="J503" s="6" t="s">
        <v>12</v>
      </c>
      <c r="K503" s="6" t="s">
        <v>12</v>
      </c>
    </row>
    <row r="504" spans="1:11" s="1" customFormat="1" ht="15" customHeight="1">
      <c r="A504" s="42" t="s">
        <v>46</v>
      </c>
      <c r="B504" s="51" t="s">
        <v>47</v>
      </c>
      <c r="C504" s="14" t="s">
        <v>11</v>
      </c>
      <c r="D504" s="2">
        <f>SUM(D505:D510)</f>
        <v>2450</v>
      </c>
      <c r="E504" s="6" t="s">
        <v>12</v>
      </c>
      <c r="F504" s="6" t="s">
        <v>12</v>
      </c>
      <c r="G504" s="6" t="s">
        <v>12</v>
      </c>
      <c r="H504" s="2">
        <f t="shared" ref="H504" si="72">SUM(H505:H510)</f>
        <v>700</v>
      </c>
      <c r="I504" s="10">
        <f>H504/D504</f>
        <v>0.2857142857142857</v>
      </c>
      <c r="J504" s="6" t="s">
        <v>12</v>
      </c>
      <c r="K504" s="6" t="s">
        <v>12</v>
      </c>
    </row>
    <row r="505" spans="1:11" s="1" customFormat="1">
      <c r="A505" s="43"/>
      <c r="B505" s="52"/>
      <c r="C505" s="15" t="s">
        <v>13</v>
      </c>
      <c r="D505" s="3"/>
      <c r="E505" s="11"/>
      <c r="F505" s="11"/>
      <c r="G505" s="11"/>
      <c r="H505" s="12"/>
      <c r="I505" s="9"/>
      <c r="J505" s="11"/>
      <c r="K505" s="11"/>
    </row>
    <row r="506" spans="1:11" s="1" customFormat="1" ht="15" customHeight="1">
      <c r="A506" s="43"/>
      <c r="B506" s="52"/>
      <c r="C506" s="15" t="s">
        <v>14</v>
      </c>
      <c r="D506" s="3"/>
      <c r="E506" s="11"/>
      <c r="F506" s="11"/>
      <c r="G506" s="11"/>
      <c r="H506" s="12"/>
      <c r="I506" s="4"/>
      <c r="J506" s="11"/>
      <c r="K506" s="11"/>
    </row>
    <row r="507" spans="1:11" s="1" customFormat="1">
      <c r="A507" s="43"/>
      <c r="B507" s="52"/>
      <c r="C507" s="15" t="s">
        <v>15</v>
      </c>
      <c r="D507" s="3"/>
      <c r="E507" s="11"/>
      <c r="F507" s="11"/>
      <c r="G507" s="11"/>
      <c r="H507" s="12"/>
      <c r="I507" s="9"/>
      <c r="J507" s="11"/>
      <c r="K507" s="11"/>
    </row>
    <row r="508" spans="1:11" s="1" customFormat="1" ht="15" customHeight="1">
      <c r="A508" s="43"/>
      <c r="B508" s="52"/>
      <c r="C508" s="15" t="s">
        <v>16</v>
      </c>
      <c r="D508" s="3"/>
      <c r="E508" s="11"/>
      <c r="F508" s="11"/>
      <c r="G508" s="11"/>
      <c r="H508" s="12"/>
      <c r="I508" s="9"/>
      <c r="J508" s="11"/>
      <c r="K508" s="11"/>
    </row>
    <row r="509" spans="1:11" s="1" customFormat="1">
      <c r="A509" s="43"/>
      <c r="B509" s="52"/>
      <c r="C509" s="15" t="s">
        <v>17</v>
      </c>
      <c r="D509" s="3"/>
      <c r="E509" s="6" t="s">
        <v>12</v>
      </c>
      <c r="F509" s="6" t="s">
        <v>12</v>
      </c>
      <c r="G509" s="6" t="s">
        <v>12</v>
      </c>
      <c r="H509" s="3"/>
      <c r="I509" s="9"/>
      <c r="J509" s="6" t="s">
        <v>12</v>
      </c>
      <c r="K509" s="6" t="s">
        <v>12</v>
      </c>
    </row>
    <row r="510" spans="1:11" s="1" customFormat="1">
      <c r="A510" s="44"/>
      <c r="B510" s="65"/>
      <c r="C510" s="15" t="s">
        <v>18</v>
      </c>
      <c r="D510" s="3">
        <f>SUM(D517)</f>
        <v>2450</v>
      </c>
      <c r="E510" s="6" t="s">
        <v>12</v>
      </c>
      <c r="F510" s="6" t="s">
        <v>12</v>
      </c>
      <c r="G510" s="6" t="s">
        <v>12</v>
      </c>
      <c r="H510" s="3">
        <f>SUM(H517)</f>
        <v>700</v>
      </c>
      <c r="I510" s="9">
        <f t="shared" ref="I510" si="73">H510/D510</f>
        <v>0.2857142857142857</v>
      </c>
      <c r="J510" s="6" t="s">
        <v>12</v>
      </c>
      <c r="K510" s="6" t="s">
        <v>12</v>
      </c>
    </row>
    <row r="511" spans="1:11" s="1" customFormat="1" ht="15" customHeight="1">
      <c r="A511" s="42" t="s">
        <v>81</v>
      </c>
      <c r="B511" s="42" t="s">
        <v>34</v>
      </c>
      <c r="C511" s="14" t="s">
        <v>11</v>
      </c>
      <c r="D511" s="2">
        <f>SUM(D512:D517)</f>
        <v>2450</v>
      </c>
      <c r="E511" s="6" t="s">
        <v>12</v>
      </c>
      <c r="F511" s="6" t="s">
        <v>12</v>
      </c>
      <c r="G511" s="6" t="s">
        <v>12</v>
      </c>
      <c r="H511" s="2">
        <f t="shared" ref="H511" si="74">SUM(H512:H517)</f>
        <v>700</v>
      </c>
      <c r="I511" s="10">
        <f>H511/D511</f>
        <v>0.2857142857142857</v>
      </c>
      <c r="J511" s="6" t="s">
        <v>12</v>
      </c>
      <c r="K511" s="6" t="s">
        <v>12</v>
      </c>
    </row>
    <row r="512" spans="1:11" s="1" customFormat="1">
      <c r="A512" s="43"/>
      <c r="B512" s="43"/>
      <c r="C512" s="15" t="s">
        <v>13</v>
      </c>
      <c r="D512" s="3"/>
      <c r="E512" s="11"/>
      <c r="F512" s="11"/>
      <c r="G512" s="11"/>
      <c r="H512" s="12"/>
      <c r="I512" s="9"/>
      <c r="J512" s="11"/>
      <c r="K512" s="11"/>
    </row>
    <row r="513" spans="1:12" s="1" customFormat="1" ht="24">
      <c r="A513" s="43"/>
      <c r="B513" s="43"/>
      <c r="C513" s="15" t="s">
        <v>14</v>
      </c>
      <c r="D513" s="3"/>
      <c r="E513" s="11"/>
      <c r="F513" s="11"/>
      <c r="G513" s="11"/>
      <c r="H513" s="12"/>
      <c r="I513" s="4"/>
      <c r="J513" s="11"/>
      <c r="K513" s="11"/>
    </row>
    <row r="514" spans="1:12" s="1" customFormat="1">
      <c r="A514" s="43"/>
      <c r="B514" s="43"/>
      <c r="C514" s="15" t="s">
        <v>15</v>
      </c>
      <c r="D514" s="3"/>
      <c r="E514" s="11"/>
      <c r="F514" s="11"/>
      <c r="G514" s="11"/>
      <c r="H514" s="12"/>
      <c r="I514" s="9"/>
      <c r="J514" s="11"/>
      <c r="K514" s="11"/>
    </row>
    <row r="515" spans="1:12" s="1" customFormat="1" ht="36">
      <c r="A515" s="43"/>
      <c r="B515" s="43"/>
      <c r="C515" s="15" t="s">
        <v>16</v>
      </c>
      <c r="D515" s="3"/>
      <c r="E515" s="11"/>
      <c r="F515" s="11"/>
      <c r="G515" s="11"/>
      <c r="H515" s="12"/>
      <c r="I515" s="9"/>
      <c r="J515" s="11"/>
      <c r="K515" s="11"/>
    </row>
    <row r="516" spans="1:12" s="1" customFormat="1">
      <c r="A516" s="43"/>
      <c r="B516" s="43"/>
      <c r="C516" s="15" t="s">
        <v>17</v>
      </c>
      <c r="D516" s="3"/>
      <c r="E516" s="6" t="s">
        <v>12</v>
      </c>
      <c r="F516" s="6" t="s">
        <v>12</v>
      </c>
      <c r="G516" s="6" t="s">
        <v>12</v>
      </c>
      <c r="H516" s="3"/>
      <c r="I516" s="9"/>
      <c r="J516" s="6" t="s">
        <v>12</v>
      </c>
      <c r="K516" s="6" t="s">
        <v>12</v>
      </c>
    </row>
    <row r="517" spans="1:12" s="1" customFormat="1">
      <c r="A517" s="44"/>
      <c r="B517" s="44"/>
      <c r="C517" s="15" t="s">
        <v>18</v>
      </c>
      <c r="D517" s="3">
        <v>2450</v>
      </c>
      <c r="E517" s="6" t="s">
        <v>12</v>
      </c>
      <c r="F517" s="6" t="s">
        <v>12</v>
      </c>
      <c r="G517" s="6" t="s">
        <v>12</v>
      </c>
      <c r="H517" s="3">
        <v>700</v>
      </c>
      <c r="I517" s="9">
        <f t="shared" ref="I517" si="75">H517/D517</f>
        <v>0.2857142857142857</v>
      </c>
      <c r="J517" s="6" t="s">
        <v>12</v>
      </c>
      <c r="K517" s="6" t="s">
        <v>12</v>
      </c>
    </row>
    <row r="518" spans="1:12" ht="15" customHeight="1">
      <c r="A518" s="42" t="s">
        <v>48</v>
      </c>
      <c r="B518" s="45" t="s">
        <v>49</v>
      </c>
      <c r="C518" s="14" t="s">
        <v>11</v>
      </c>
      <c r="D518" s="2">
        <f>SUM(D519:D524)</f>
        <v>234187</v>
      </c>
      <c r="E518" s="6" t="s">
        <v>12</v>
      </c>
      <c r="F518" s="6" t="s">
        <v>12</v>
      </c>
      <c r="G518" s="6" t="s">
        <v>12</v>
      </c>
      <c r="H518" s="2">
        <f t="shared" ref="H518" si="76">SUM(H519:H524)</f>
        <v>133323</v>
      </c>
      <c r="I518" s="10">
        <f>H518/D518</f>
        <v>0.56930145567431156</v>
      </c>
      <c r="J518" s="6" t="s">
        <v>12</v>
      </c>
      <c r="K518" s="6" t="s">
        <v>12</v>
      </c>
    </row>
    <row r="519" spans="1:12">
      <c r="A519" s="43"/>
      <c r="B519" s="46"/>
      <c r="C519" s="15" t="s">
        <v>13</v>
      </c>
      <c r="D519" s="3">
        <f>SUM(D527,D534,D541)</f>
        <v>16000</v>
      </c>
      <c r="E519" s="3">
        <f t="shared" ref="E519:H519" si="77">SUM(E527,E534,E541)</f>
        <v>16000</v>
      </c>
      <c r="F519" s="3">
        <f t="shared" si="77"/>
        <v>29158.5</v>
      </c>
      <c r="G519" s="3">
        <f t="shared" si="77"/>
        <v>0</v>
      </c>
      <c r="H519" s="3">
        <f t="shared" si="77"/>
        <v>0</v>
      </c>
      <c r="I519" s="9">
        <f>H519/D519</f>
        <v>0</v>
      </c>
      <c r="J519" s="9">
        <f>G519/E519</f>
        <v>0</v>
      </c>
      <c r="K519" s="9">
        <f>G519/F519</f>
        <v>0</v>
      </c>
      <c r="L519" s="31"/>
    </row>
    <row r="520" spans="1:12" ht="15" customHeight="1">
      <c r="A520" s="43"/>
      <c r="B520" s="46"/>
      <c r="C520" s="15" t="s">
        <v>14</v>
      </c>
      <c r="D520" s="3"/>
      <c r="E520" s="3"/>
      <c r="F520" s="3"/>
      <c r="G520" s="3"/>
      <c r="H520" s="3"/>
      <c r="I520" s="29"/>
      <c r="J520" s="29"/>
      <c r="K520" s="29"/>
      <c r="L520" s="32"/>
    </row>
    <row r="521" spans="1:12">
      <c r="A521" s="43"/>
      <c r="B521" s="46"/>
      <c r="C521" s="15" t="s">
        <v>15</v>
      </c>
      <c r="D521" s="3">
        <f t="shared" ref="D521:D524" si="78">SUM(D529,D536,D543)</f>
        <v>84123</v>
      </c>
      <c r="E521" s="6" t="s">
        <v>12</v>
      </c>
      <c r="F521" s="6" t="s">
        <v>12</v>
      </c>
      <c r="G521" s="6" t="s">
        <v>12</v>
      </c>
      <c r="H521" s="3">
        <f t="shared" ref="H521" si="79">SUM(H529,H536,H543)</f>
        <v>0</v>
      </c>
      <c r="I521" s="9">
        <f>H521/D521</f>
        <v>0</v>
      </c>
      <c r="J521" s="7" t="s">
        <v>12</v>
      </c>
      <c r="K521" s="7" t="s">
        <v>12</v>
      </c>
      <c r="L521" s="33"/>
    </row>
    <row r="522" spans="1:12" ht="15" customHeight="1">
      <c r="A522" s="43"/>
      <c r="B522" s="46"/>
      <c r="C522" s="15" t="s">
        <v>16</v>
      </c>
      <c r="D522" s="3"/>
      <c r="E522" s="3"/>
      <c r="F522" s="3"/>
      <c r="G522" s="3"/>
      <c r="H522" s="3"/>
      <c r="I522" s="9"/>
      <c r="J522" s="9"/>
      <c r="K522" s="9"/>
      <c r="L522" s="32"/>
    </row>
    <row r="523" spans="1:12">
      <c r="A523" s="43"/>
      <c r="B523" s="46"/>
      <c r="C523" s="15" t="s">
        <v>17</v>
      </c>
      <c r="D523" s="3"/>
      <c r="E523" s="6" t="s">
        <v>12</v>
      </c>
      <c r="F523" s="6" t="s">
        <v>12</v>
      </c>
      <c r="G523" s="6" t="s">
        <v>12</v>
      </c>
      <c r="H523" s="3"/>
      <c r="I523" s="9"/>
      <c r="J523" s="6" t="s">
        <v>12</v>
      </c>
      <c r="K523" s="6" t="s">
        <v>12</v>
      </c>
      <c r="L523" s="34"/>
    </row>
    <row r="524" spans="1:12">
      <c r="A524" s="43"/>
      <c r="B524" s="47"/>
      <c r="C524" s="15" t="s">
        <v>18</v>
      </c>
      <c r="D524" s="3">
        <f t="shared" si="78"/>
        <v>134064</v>
      </c>
      <c r="E524" s="6" t="s">
        <v>12</v>
      </c>
      <c r="F524" s="6" t="s">
        <v>12</v>
      </c>
      <c r="G524" s="6" t="s">
        <v>12</v>
      </c>
      <c r="H524" s="3">
        <f t="shared" ref="H524" si="80">SUM(H532,H539,H546)</f>
        <v>133323</v>
      </c>
      <c r="I524" s="9">
        <f t="shared" ref="I524" si="81">H524/D524</f>
        <v>0.99447278911564629</v>
      </c>
      <c r="J524" s="6" t="s">
        <v>12</v>
      </c>
      <c r="K524" s="6" t="s">
        <v>12</v>
      </c>
      <c r="L524" s="34"/>
    </row>
    <row r="525" spans="1:12">
      <c r="A525" s="43"/>
      <c r="B525" s="48" t="s">
        <v>19</v>
      </c>
      <c r="C525" s="49"/>
      <c r="D525" s="49"/>
      <c r="E525" s="49"/>
      <c r="F525" s="49"/>
      <c r="G525" s="49"/>
      <c r="H525" s="49"/>
      <c r="I525" s="49"/>
      <c r="J525" s="50"/>
      <c r="K525" s="4"/>
      <c r="L525" s="32"/>
    </row>
    <row r="526" spans="1:12" ht="15" customHeight="1">
      <c r="A526" s="43"/>
      <c r="B526" s="45" t="s">
        <v>20</v>
      </c>
      <c r="C526" s="14" t="s">
        <v>11</v>
      </c>
      <c r="D526" s="2">
        <f>SUM(D527:D532)</f>
        <v>57123</v>
      </c>
      <c r="E526" s="6" t="s">
        <v>12</v>
      </c>
      <c r="F526" s="6" t="s">
        <v>12</v>
      </c>
      <c r="G526" s="6" t="s">
        <v>12</v>
      </c>
      <c r="H526" s="2">
        <f t="shared" ref="H526" si="82">SUM(H527:H532)</f>
        <v>63600</v>
      </c>
      <c r="I526" s="10">
        <f>H526/D526</f>
        <v>1.113386901948427</v>
      </c>
      <c r="J526" s="6" t="s">
        <v>12</v>
      </c>
      <c r="K526" s="6" t="s">
        <v>12</v>
      </c>
    </row>
    <row r="527" spans="1:12">
      <c r="A527" s="43"/>
      <c r="B527" s="46"/>
      <c r="C527" s="15" t="s">
        <v>13</v>
      </c>
      <c r="D527" s="3">
        <f>SUM(D548,D590)</f>
        <v>7200</v>
      </c>
      <c r="E527" s="3">
        <f t="shared" ref="E527:H527" si="83">SUM(E548,E590)</f>
        <v>7200</v>
      </c>
      <c r="F527" s="3">
        <f t="shared" si="83"/>
        <v>7200</v>
      </c>
      <c r="G527" s="3">
        <f t="shared" si="83"/>
        <v>0</v>
      </c>
      <c r="H527" s="3">
        <f t="shared" si="83"/>
        <v>0</v>
      </c>
      <c r="I527" s="9">
        <f>H527/D527</f>
        <v>0</v>
      </c>
      <c r="J527" s="9">
        <f>G527/E527</f>
        <v>0</v>
      </c>
      <c r="K527" s="9">
        <f>G527/F527</f>
        <v>0</v>
      </c>
    </row>
    <row r="528" spans="1:12" ht="15" customHeight="1">
      <c r="A528" s="43"/>
      <c r="B528" s="46"/>
      <c r="C528" s="15" t="s">
        <v>14</v>
      </c>
      <c r="D528" s="3"/>
      <c r="E528" s="3"/>
      <c r="F528" s="3"/>
      <c r="G528" s="3"/>
      <c r="H528" s="3"/>
      <c r="I528" s="4"/>
      <c r="J528" s="4"/>
      <c r="K528" s="5"/>
    </row>
    <row r="529" spans="1:11">
      <c r="A529" s="43"/>
      <c r="B529" s="46"/>
      <c r="C529" s="15" t="s">
        <v>15</v>
      </c>
      <c r="D529" s="3">
        <f t="shared" ref="D529:H529" si="84">SUM(D550,D592)</f>
        <v>12923</v>
      </c>
      <c r="E529" s="6" t="s">
        <v>12</v>
      </c>
      <c r="F529" s="6" t="s">
        <v>12</v>
      </c>
      <c r="G529" s="6" t="s">
        <v>12</v>
      </c>
      <c r="H529" s="3">
        <f t="shared" si="84"/>
        <v>0</v>
      </c>
      <c r="I529" s="9">
        <f>H529/D529</f>
        <v>0</v>
      </c>
      <c r="J529" s="6" t="s">
        <v>12</v>
      </c>
      <c r="K529" s="6" t="s">
        <v>12</v>
      </c>
    </row>
    <row r="530" spans="1:11" ht="15" customHeight="1">
      <c r="A530" s="43"/>
      <c r="B530" s="46"/>
      <c r="C530" s="15" t="s">
        <v>16</v>
      </c>
      <c r="D530" s="3"/>
      <c r="E530" s="3"/>
      <c r="F530" s="3"/>
      <c r="G530" s="3"/>
      <c r="H530" s="3"/>
      <c r="I530" s="9"/>
      <c r="J530" s="4"/>
      <c r="K530" s="5"/>
    </row>
    <row r="531" spans="1:11">
      <c r="A531" s="43"/>
      <c r="B531" s="46"/>
      <c r="C531" s="15" t="s">
        <v>17</v>
      </c>
      <c r="D531" s="3"/>
      <c r="E531" s="6" t="s">
        <v>12</v>
      </c>
      <c r="F531" s="6" t="s">
        <v>12</v>
      </c>
      <c r="G531" s="6" t="s">
        <v>12</v>
      </c>
      <c r="H531" s="3"/>
      <c r="I531" s="9"/>
      <c r="J531" s="6" t="s">
        <v>12</v>
      </c>
      <c r="K531" s="6" t="s">
        <v>12</v>
      </c>
    </row>
    <row r="532" spans="1:11">
      <c r="A532" s="43"/>
      <c r="B532" s="47"/>
      <c r="C532" s="15" t="s">
        <v>18</v>
      </c>
      <c r="D532" s="3">
        <f>SUM(D553,D595)</f>
        <v>37000</v>
      </c>
      <c r="E532" s="6" t="s">
        <v>12</v>
      </c>
      <c r="F532" s="6" t="s">
        <v>12</v>
      </c>
      <c r="G532" s="6" t="s">
        <v>12</v>
      </c>
      <c r="H532" s="3">
        <f>SUM(H553,H595)</f>
        <v>63600</v>
      </c>
      <c r="I532" s="9">
        <f t="shared" ref="I532" si="85">H532/D532</f>
        <v>1.7189189189189189</v>
      </c>
      <c r="J532" s="6" t="s">
        <v>12</v>
      </c>
      <c r="K532" s="6" t="s">
        <v>12</v>
      </c>
    </row>
    <row r="533" spans="1:11" ht="15" customHeight="1">
      <c r="A533" s="43"/>
      <c r="B533" s="42" t="s">
        <v>21</v>
      </c>
      <c r="C533" s="14" t="s">
        <v>11</v>
      </c>
      <c r="D533" s="2">
        <f>SUM(D534:D539)</f>
        <v>177032</v>
      </c>
      <c r="E533" s="6" t="s">
        <v>12</v>
      </c>
      <c r="F533" s="6" t="s">
        <v>12</v>
      </c>
      <c r="G533" s="6" t="s">
        <v>12</v>
      </c>
      <c r="H533" s="2">
        <f t="shared" ref="H533" si="86">SUM(H534:H539)</f>
        <v>69723</v>
      </c>
      <c r="I533" s="10">
        <f>H533/D533</f>
        <v>0.39384405079307694</v>
      </c>
      <c r="J533" s="6" t="s">
        <v>12</v>
      </c>
      <c r="K533" s="6" t="s">
        <v>12</v>
      </c>
    </row>
    <row r="534" spans="1:11">
      <c r="A534" s="43"/>
      <c r="B534" s="43"/>
      <c r="C534" s="15" t="s">
        <v>13</v>
      </c>
      <c r="D534" s="3">
        <f>SUM(D562)</f>
        <v>8800</v>
      </c>
      <c r="E534" s="3">
        <f t="shared" ref="E534:H534" si="87">SUM(E562)</f>
        <v>8800</v>
      </c>
      <c r="F534" s="3">
        <f t="shared" si="87"/>
        <v>21958.5</v>
      </c>
      <c r="G534" s="3">
        <f t="shared" si="87"/>
        <v>0</v>
      </c>
      <c r="H534" s="3">
        <f t="shared" si="87"/>
        <v>0</v>
      </c>
      <c r="I534" s="9">
        <f>H534/D534</f>
        <v>0</v>
      </c>
      <c r="J534" s="9">
        <f>G534/E534</f>
        <v>0</v>
      </c>
      <c r="K534" s="9">
        <f>G534/F534</f>
        <v>0</v>
      </c>
    </row>
    <row r="535" spans="1:11" ht="15" customHeight="1">
      <c r="A535" s="43"/>
      <c r="B535" s="43"/>
      <c r="C535" s="15" t="s">
        <v>14</v>
      </c>
      <c r="D535" s="3"/>
      <c r="E535" s="3"/>
      <c r="F535" s="3"/>
      <c r="G535" s="3"/>
      <c r="H535" s="3"/>
      <c r="I535" s="4"/>
      <c r="J535" s="4"/>
      <c r="K535" s="5"/>
    </row>
    <row r="536" spans="1:11">
      <c r="A536" s="43"/>
      <c r="B536" s="43"/>
      <c r="C536" s="15" t="s">
        <v>15</v>
      </c>
      <c r="D536" s="3">
        <f t="shared" ref="D536:D539" si="88">SUM(D564)</f>
        <v>71200</v>
      </c>
      <c r="E536" s="6" t="s">
        <v>12</v>
      </c>
      <c r="F536" s="6" t="s">
        <v>12</v>
      </c>
      <c r="G536" s="3">
        <f t="shared" ref="G536" si="89">SUM(G571)</f>
        <v>0</v>
      </c>
      <c r="H536" s="3">
        <f t="shared" ref="H536" si="90">SUM(H571)</f>
        <v>0</v>
      </c>
      <c r="I536" s="9">
        <f>H536/D536</f>
        <v>0</v>
      </c>
      <c r="J536" s="7" t="s">
        <v>12</v>
      </c>
      <c r="K536" s="7" t="s">
        <v>12</v>
      </c>
    </row>
    <row r="537" spans="1:11" ht="15" customHeight="1">
      <c r="A537" s="43"/>
      <c r="B537" s="43"/>
      <c r="C537" s="15" t="s">
        <v>16</v>
      </c>
      <c r="D537" s="3"/>
      <c r="E537" s="3"/>
      <c r="F537" s="3"/>
      <c r="G537" s="3"/>
      <c r="H537" s="3"/>
      <c r="I537" s="9"/>
      <c r="J537" s="4"/>
      <c r="K537" s="5"/>
    </row>
    <row r="538" spans="1:11">
      <c r="A538" s="43"/>
      <c r="B538" s="43"/>
      <c r="C538" s="15" t="s">
        <v>17</v>
      </c>
      <c r="D538" s="3"/>
      <c r="E538" s="6" t="s">
        <v>12</v>
      </c>
      <c r="F538" s="6" t="s">
        <v>12</v>
      </c>
      <c r="G538" s="6" t="s">
        <v>12</v>
      </c>
      <c r="H538" s="3"/>
      <c r="I538" s="9"/>
      <c r="J538" s="6" t="s">
        <v>12</v>
      </c>
      <c r="K538" s="6" t="s">
        <v>12</v>
      </c>
    </row>
    <row r="539" spans="1:11">
      <c r="A539" s="43"/>
      <c r="B539" s="44"/>
      <c r="C539" s="15" t="s">
        <v>18</v>
      </c>
      <c r="D539" s="3">
        <f t="shared" si="88"/>
        <v>97032</v>
      </c>
      <c r="E539" s="6" t="s">
        <v>12</v>
      </c>
      <c r="F539" s="6" t="s">
        <v>12</v>
      </c>
      <c r="G539" s="6" t="s">
        <v>12</v>
      </c>
      <c r="H539" s="3">
        <f>SUM(H574)</f>
        <v>69723</v>
      </c>
      <c r="I539" s="9">
        <f t="shared" ref="I539" si="91">H539/D539</f>
        <v>0.71855676477862973</v>
      </c>
      <c r="J539" s="6" t="s">
        <v>12</v>
      </c>
      <c r="K539" s="6" t="s">
        <v>12</v>
      </c>
    </row>
    <row r="540" spans="1:11" ht="15" customHeight="1">
      <c r="A540" s="43"/>
      <c r="B540" s="42" t="s">
        <v>22</v>
      </c>
      <c r="C540" s="14" t="s">
        <v>11</v>
      </c>
      <c r="D540" s="2">
        <f>SUM(D541:D546)</f>
        <v>32</v>
      </c>
      <c r="E540" s="6" t="s">
        <v>12</v>
      </c>
      <c r="F540" s="6" t="s">
        <v>12</v>
      </c>
      <c r="G540" s="6" t="s">
        <v>12</v>
      </c>
      <c r="H540" s="2">
        <f t="shared" ref="H540" si="92">SUM(H541:H546)</f>
        <v>0</v>
      </c>
      <c r="I540" s="10">
        <f>H540/D540</f>
        <v>0</v>
      </c>
      <c r="J540" s="6" t="s">
        <v>12</v>
      </c>
      <c r="K540" s="6" t="s">
        <v>12</v>
      </c>
    </row>
    <row r="541" spans="1:11">
      <c r="A541" s="43"/>
      <c r="B541" s="43"/>
      <c r="C541" s="15" t="s">
        <v>13</v>
      </c>
      <c r="D541" s="3"/>
      <c r="E541" s="3"/>
      <c r="F541" s="3"/>
      <c r="G541" s="3"/>
      <c r="H541" s="3"/>
      <c r="I541" s="9"/>
      <c r="J541" s="4"/>
      <c r="K541" s="5"/>
    </row>
    <row r="542" spans="1:11" ht="15" customHeight="1">
      <c r="A542" s="43"/>
      <c r="B542" s="43"/>
      <c r="C542" s="15" t="s">
        <v>14</v>
      </c>
      <c r="D542" s="3"/>
      <c r="E542" s="3"/>
      <c r="F542" s="3"/>
      <c r="G542" s="3"/>
      <c r="H542" s="3"/>
      <c r="I542" s="4"/>
      <c r="J542" s="4"/>
      <c r="K542" s="5"/>
    </row>
    <row r="543" spans="1:11">
      <c r="A543" s="43"/>
      <c r="B543" s="43"/>
      <c r="C543" s="15" t="s">
        <v>15</v>
      </c>
      <c r="D543" s="3"/>
      <c r="E543" s="3"/>
      <c r="F543" s="3"/>
      <c r="G543" s="3"/>
      <c r="H543" s="3"/>
      <c r="I543" s="9"/>
      <c r="J543" s="4"/>
      <c r="K543" s="5"/>
    </row>
    <row r="544" spans="1:11" ht="15" customHeight="1">
      <c r="A544" s="43"/>
      <c r="B544" s="43"/>
      <c r="C544" s="15" t="s">
        <v>16</v>
      </c>
      <c r="D544" s="3"/>
      <c r="E544" s="3"/>
      <c r="F544" s="3"/>
      <c r="G544" s="3"/>
      <c r="H544" s="3"/>
      <c r="I544" s="9"/>
      <c r="J544" s="4"/>
      <c r="K544" s="5"/>
    </row>
    <row r="545" spans="1:11">
      <c r="A545" s="43"/>
      <c r="B545" s="43"/>
      <c r="C545" s="15" t="s">
        <v>17</v>
      </c>
      <c r="D545" s="3"/>
      <c r="E545" s="6" t="s">
        <v>12</v>
      </c>
      <c r="F545" s="6" t="s">
        <v>12</v>
      </c>
      <c r="G545" s="6" t="s">
        <v>12</v>
      </c>
      <c r="H545" s="3"/>
      <c r="I545" s="9"/>
      <c r="J545" s="6" t="s">
        <v>12</v>
      </c>
      <c r="K545" s="6" t="s">
        <v>12</v>
      </c>
    </row>
    <row r="546" spans="1:11">
      <c r="A546" s="44"/>
      <c r="B546" s="44"/>
      <c r="C546" s="15" t="s">
        <v>18</v>
      </c>
      <c r="D546" s="3">
        <f t="shared" ref="D546" si="93">SUM(D581)</f>
        <v>32</v>
      </c>
      <c r="E546" s="6" t="s">
        <v>12</v>
      </c>
      <c r="F546" s="6" t="s">
        <v>12</v>
      </c>
      <c r="G546" s="6" t="s">
        <v>12</v>
      </c>
      <c r="H546" s="3">
        <f t="shared" ref="H546" si="94">SUM(H581)</f>
        <v>0</v>
      </c>
      <c r="I546" s="9">
        <f t="shared" ref="I546" si="95">H546/D546</f>
        <v>0</v>
      </c>
      <c r="J546" s="6" t="s">
        <v>12</v>
      </c>
      <c r="K546" s="6" t="s">
        <v>12</v>
      </c>
    </row>
    <row r="547" spans="1:11" ht="15" customHeight="1">
      <c r="A547" s="42" t="s">
        <v>50</v>
      </c>
      <c r="B547" s="42" t="s">
        <v>34</v>
      </c>
      <c r="C547" s="14" t="s">
        <v>11</v>
      </c>
      <c r="D547" s="2">
        <f>SUM(D548:D553)</f>
        <v>34000</v>
      </c>
      <c r="E547" s="6" t="s">
        <v>12</v>
      </c>
      <c r="F547" s="6" t="s">
        <v>12</v>
      </c>
      <c r="G547" s="6" t="s">
        <v>12</v>
      </c>
      <c r="H547" s="2">
        <f>SUM(H548:H553)</f>
        <v>63600</v>
      </c>
      <c r="I547" s="10">
        <f>H547/D547</f>
        <v>1.8705882352941177</v>
      </c>
      <c r="J547" s="6" t="s">
        <v>12</v>
      </c>
      <c r="K547" s="6" t="s">
        <v>12</v>
      </c>
    </row>
    <row r="548" spans="1:11">
      <c r="A548" s="43"/>
      <c r="B548" s="43"/>
      <c r="C548" s="15" t="s">
        <v>13</v>
      </c>
      <c r="D548" s="3"/>
      <c r="E548" s="3"/>
      <c r="F548" s="3"/>
      <c r="G548" s="3"/>
      <c r="H548" s="2"/>
      <c r="I548" s="9"/>
      <c r="J548" s="4"/>
      <c r="K548" s="5"/>
    </row>
    <row r="549" spans="1:11" ht="15" customHeight="1">
      <c r="A549" s="43"/>
      <c r="B549" s="43"/>
      <c r="C549" s="15" t="s">
        <v>14</v>
      </c>
      <c r="D549" s="3"/>
      <c r="E549" s="3"/>
      <c r="F549" s="3"/>
      <c r="G549" s="3"/>
      <c r="H549" s="2"/>
      <c r="I549" s="4"/>
      <c r="J549" s="4"/>
      <c r="K549" s="5"/>
    </row>
    <row r="550" spans="1:11">
      <c r="A550" s="43"/>
      <c r="B550" s="43"/>
      <c r="C550" s="15" t="s">
        <v>15</v>
      </c>
      <c r="D550" s="3"/>
      <c r="E550" s="3"/>
      <c r="F550" s="3"/>
      <c r="G550" s="3"/>
      <c r="H550" s="2"/>
      <c r="I550" s="9"/>
      <c r="J550" s="4"/>
      <c r="K550" s="5"/>
    </row>
    <row r="551" spans="1:11" ht="15" customHeight="1">
      <c r="A551" s="43"/>
      <c r="B551" s="43"/>
      <c r="C551" s="15" t="s">
        <v>16</v>
      </c>
      <c r="D551" s="3"/>
      <c r="E551" s="3"/>
      <c r="F551" s="3"/>
      <c r="G551" s="3"/>
      <c r="H551" s="2"/>
      <c r="I551" s="9"/>
      <c r="J551" s="4"/>
      <c r="K551" s="5"/>
    </row>
    <row r="552" spans="1:11">
      <c r="A552" s="43"/>
      <c r="B552" s="43"/>
      <c r="C552" s="15" t="s">
        <v>17</v>
      </c>
      <c r="D552" s="3"/>
      <c r="E552" s="6" t="s">
        <v>12</v>
      </c>
      <c r="F552" s="6" t="s">
        <v>12</v>
      </c>
      <c r="G552" s="6" t="s">
        <v>12</v>
      </c>
      <c r="H552" s="3"/>
      <c r="I552" s="9"/>
      <c r="J552" s="6" t="s">
        <v>12</v>
      </c>
      <c r="K552" s="6" t="s">
        <v>12</v>
      </c>
    </row>
    <row r="553" spans="1:11">
      <c r="A553" s="44"/>
      <c r="B553" s="44"/>
      <c r="C553" s="15" t="s">
        <v>18</v>
      </c>
      <c r="D553" s="3">
        <f>SUM(D560)</f>
        <v>34000</v>
      </c>
      <c r="E553" s="6" t="s">
        <v>12</v>
      </c>
      <c r="F553" s="6" t="s">
        <v>12</v>
      </c>
      <c r="G553" s="6" t="s">
        <v>12</v>
      </c>
      <c r="H553" s="3">
        <f>SUM(H560)</f>
        <v>63600</v>
      </c>
      <c r="I553" s="9">
        <f t="shared" ref="I553" si="96">H553/D553</f>
        <v>1.8705882352941177</v>
      </c>
      <c r="J553" s="6" t="s">
        <v>12</v>
      </c>
      <c r="K553" s="6" t="s">
        <v>12</v>
      </c>
    </row>
    <row r="554" spans="1:11" s="1" customFormat="1">
      <c r="A554" s="42" t="s">
        <v>82</v>
      </c>
      <c r="B554" s="42" t="s">
        <v>34</v>
      </c>
      <c r="C554" s="14" t="s">
        <v>11</v>
      </c>
      <c r="D554" s="2">
        <f>SUM(D560)</f>
        <v>34000</v>
      </c>
      <c r="E554" s="6" t="s">
        <v>12</v>
      </c>
      <c r="F554" s="6" t="s">
        <v>12</v>
      </c>
      <c r="G554" s="6" t="s">
        <v>12</v>
      </c>
      <c r="H554" s="2">
        <f t="shared" ref="H554" si="97">SUM(H560)</f>
        <v>63600</v>
      </c>
      <c r="I554" s="10">
        <f>H554/D554</f>
        <v>1.8705882352941177</v>
      </c>
      <c r="J554" s="6" t="s">
        <v>12</v>
      </c>
      <c r="K554" s="6" t="s">
        <v>12</v>
      </c>
    </row>
    <row r="555" spans="1:11" s="1" customFormat="1">
      <c r="A555" s="43"/>
      <c r="B555" s="43"/>
      <c r="C555" s="15" t="s">
        <v>13</v>
      </c>
      <c r="D555" s="3"/>
      <c r="E555" s="3"/>
      <c r="F555" s="3"/>
      <c r="G555" s="3"/>
      <c r="H555" s="2"/>
      <c r="I555" s="9"/>
      <c r="J555" s="4"/>
      <c r="K555" s="5"/>
    </row>
    <row r="556" spans="1:11" s="1" customFormat="1" ht="24">
      <c r="A556" s="43"/>
      <c r="B556" s="43"/>
      <c r="C556" s="15" t="s">
        <v>14</v>
      </c>
      <c r="D556" s="3"/>
      <c r="E556" s="3"/>
      <c r="F556" s="3"/>
      <c r="G556" s="3"/>
      <c r="H556" s="2"/>
      <c r="I556" s="4"/>
      <c r="J556" s="4"/>
      <c r="K556" s="5"/>
    </row>
    <row r="557" spans="1:11" s="1" customFormat="1">
      <c r="A557" s="43"/>
      <c r="B557" s="43"/>
      <c r="C557" s="15" t="s">
        <v>15</v>
      </c>
      <c r="D557" s="3"/>
      <c r="E557" s="3"/>
      <c r="F557" s="3"/>
      <c r="G557" s="3"/>
      <c r="H557" s="2"/>
      <c r="I557" s="9"/>
      <c r="J557" s="4"/>
      <c r="K557" s="5"/>
    </row>
    <row r="558" spans="1:11" s="1" customFormat="1" ht="36">
      <c r="A558" s="43"/>
      <c r="B558" s="43"/>
      <c r="C558" s="15" t="s">
        <v>16</v>
      </c>
      <c r="D558" s="3"/>
      <c r="E558" s="3"/>
      <c r="F558" s="3"/>
      <c r="G558" s="3"/>
      <c r="H558" s="2"/>
      <c r="I558" s="9"/>
      <c r="J558" s="4"/>
      <c r="K558" s="5"/>
    </row>
    <row r="559" spans="1:11" s="1" customFormat="1">
      <c r="A559" s="43"/>
      <c r="B559" s="43"/>
      <c r="C559" s="15" t="s">
        <v>17</v>
      </c>
      <c r="D559" s="3"/>
      <c r="E559" s="6" t="s">
        <v>12</v>
      </c>
      <c r="F559" s="6" t="s">
        <v>12</v>
      </c>
      <c r="G559" s="6" t="s">
        <v>12</v>
      </c>
      <c r="H559" s="3"/>
      <c r="I559" s="9"/>
      <c r="J559" s="6" t="s">
        <v>12</v>
      </c>
      <c r="K559" s="6" t="s">
        <v>12</v>
      </c>
    </row>
    <row r="560" spans="1:11" s="1" customFormat="1">
      <c r="A560" s="44"/>
      <c r="B560" s="44"/>
      <c r="C560" s="15" t="s">
        <v>18</v>
      </c>
      <c r="D560" s="3">
        <v>34000</v>
      </c>
      <c r="E560" s="6" t="s">
        <v>12</v>
      </c>
      <c r="F560" s="6" t="s">
        <v>12</v>
      </c>
      <c r="G560" s="6" t="s">
        <v>12</v>
      </c>
      <c r="H560" s="3">
        <v>63600</v>
      </c>
      <c r="I560" s="9">
        <f t="shared" ref="I560" si="98">H560/D560</f>
        <v>1.8705882352941177</v>
      </c>
      <c r="J560" s="6" t="s">
        <v>12</v>
      </c>
      <c r="K560" s="6" t="s">
        <v>12</v>
      </c>
    </row>
    <row r="561" spans="1:11" ht="15" customHeight="1">
      <c r="A561" s="42" t="s">
        <v>89</v>
      </c>
      <c r="B561" s="42" t="s">
        <v>51</v>
      </c>
      <c r="C561" s="14" t="s">
        <v>11</v>
      </c>
      <c r="D561" s="2">
        <f>SUM(D562:D567)</f>
        <v>177032</v>
      </c>
      <c r="E561" s="6" t="s">
        <v>12</v>
      </c>
      <c r="F561" s="6" t="s">
        <v>12</v>
      </c>
      <c r="G561" s="6" t="s">
        <v>12</v>
      </c>
      <c r="H561" s="2">
        <f t="shared" ref="H561" si="99">SUM(H562:H567)</f>
        <v>69723</v>
      </c>
      <c r="I561" s="10">
        <f>H561/D561</f>
        <v>0.39384405079307694</v>
      </c>
      <c r="J561" s="6" t="s">
        <v>12</v>
      </c>
      <c r="K561" s="6" t="s">
        <v>12</v>
      </c>
    </row>
    <row r="562" spans="1:11">
      <c r="A562" s="43"/>
      <c r="B562" s="43"/>
      <c r="C562" s="15" t="s">
        <v>13</v>
      </c>
      <c r="D562" s="3">
        <f>SUM(D569)</f>
        <v>8800</v>
      </c>
      <c r="E562" s="3">
        <f t="shared" ref="E562:H562" si="100">SUM(E569)</f>
        <v>8800</v>
      </c>
      <c r="F562" s="3">
        <f t="shared" si="100"/>
        <v>21958.5</v>
      </c>
      <c r="G562" s="3">
        <f t="shared" si="100"/>
        <v>0</v>
      </c>
      <c r="H562" s="3">
        <f t="shared" si="100"/>
        <v>0</v>
      </c>
      <c r="I562" s="9">
        <f>H562/D562</f>
        <v>0</v>
      </c>
      <c r="J562" s="9">
        <f>G562/E562</f>
        <v>0</v>
      </c>
      <c r="K562" s="9">
        <f>G562/F562</f>
        <v>0</v>
      </c>
    </row>
    <row r="563" spans="1:11" ht="15" customHeight="1">
      <c r="A563" s="43"/>
      <c r="B563" s="43"/>
      <c r="C563" s="15" t="s">
        <v>14</v>
      </c>
      <c r="D563" s="3"/>
      <c r="E563" s="3"/>
      <c r="F563" s="3"/>
      <c r="G563" s="3"/>
      <c r="H563" s="3"/>
      <c r="I563" s="4"/>
      <c r="J563" s="3"/>
      <c r="K563" s="3"/>
    </row>
    <row r="564" spans="1:11">
      <c r="A564" s="43"/>
      <c r="B564" s="43"/>
      <c r="C564" s="15" t="s">
        <v>15</v>
      </c>
      <c r="D564" s="3">
        <f t="shared" ref="D564:H567" si="101">SUM(D571)</f>
        <v>71200</v>
      </c>
      <c r="E564" s="3">
        <f t="shared" si="101"/>
        <v>71200</v>
      </c>
      <c r="F564" s="6" t="s">
        <v>12</v>
      </c>
      <c r="G564" s="6" t="s">
        <v>12</v>
      </c>
      <c r="H564" s="3">
        <f t="shared" si="101"/>
        <v>0</v>
      </c>
      <c r="I564" s="9">
        <f>H564/D564</f>
        <v>0</v>
      </c>
      <c r="J564" s="7" t="s">
        <v>12</v>
      </c>
      <c r="K564" s="7" t="s">
        <v>12</v>
      </c>
    </row>
    <row r="565" spans="1:11" ht="15" customHeight="1">
      <c r="A565" s="43"/>
      <c r="B565" s="43"/>
      <c r="C565" s="15" t="s">
        <v>16</v>
      </c>
      <c r="D565" s="3"/>
      <c r="E565" s="3"/>
      <c r="F565" s="3"/>
      <c r="G565" s="3"/>
      <c r="H565" s="3"/>
      <c r="I565" s="9"/>
      <c r="J565" s="3"/>
      <c r="K565" s="3"/>
    </row>
    <row r="566" spans="1:11">
      <c r="A566" s="43"/>
      <c r="B566" s="43"/>
      <c r="C566" s="15" t="s">
        <v>17</v>
      </c>
      <c r="D566" s="3"/>
      <c r="E566" s="6" t="s">
        <v>12</v>
      </c>
      <c r="F566" s="6" t="s">
        <v>12</v>
      </c>
      <c r="G566" s="6" t="s">
        <v>12</v>
      </c>
      <c r="H566" s="3"/>
      <c r="I566" s="9"/>
      <c r="J566" s="6" t="s">
        <v>12</v>
      </c>
      <c r="K566" s="6" t="s">
        <v>12</v>
      </c>
    </row>
    <row r="567" spans="1:11">
      <c r="A567" s="44"/>
      <c r="B567" s="44"/>
      <c r="C567" s="15" t="s">
        <v>18</v>
      </c>
      <c r="D567" s="3">
        <f t="shared" si="101"/>
        <v>97032</v>
      </c>
      <c r="E567" s="6" t="s">
        <v>12</v>
      </c>
      <c r="F567" s="6" t="s">
        <v>12</v>
      </c>
      <c r="G567" s="6" t="s">
        <v>12</v>
      </c>
      <c r="H567" s="3">
        <f t="shared" si="101"/>
        <v>69723</v>
      </c>
      <c r="I567" s="9">
        <f t="shared" ref="I567" si="102">H567/D567</f>
        <v>0.71855676477862973</v>
      </c>
      <c r="J567" s="6" t="s">
        <v>12</v>
      </c>
      <c r="K567" s="6" t="s">
        <v>12</v>
      </c>
    </row>
    <row r="568" spans="1:11" s="1" customFormat="1" ht="15" customHeight="1">
      <c r="A568" s="42" t="s">
        <v>83</v>
      </c>
      <c r="B568" s="42" t="s">
        <v>51</v>
      </c>
      <c r="C568" s="14" t="s">
        <v>11</v>
      </c>
      <c r="D568" s="2">
        <f t="shared" ref="D568:H568" si="103">SUM(D569:D574)</f>
        <v>177032</v>
      </c>
      <c r="E568" s="6" t="s">
        <v>12</v>
      </c>
      <c r="F568" s="6" t="s">
        <v>12</v>
      </c>
      <c r="G568" s="6" t="s">
        <v>12</v>
      </c>
      <c r="H568" s="2">
        <f t="shared" si="103"/>
        <v>69723</v>
      </c>
      <c r="I568" s="10">
        <f>H568/D568</f>
        <v>0.39384405079307694</v>
      </c>
      <c r="J568" s="6" t="s">
        <v>12</v>
      </c>
      <c r="K568" s="6" t="s">
        <v>12</v>
      </c>
    </row>
    <row r="569" spans="1:11" s="1" customFormat="1">
      <c r="A569" s="43"/>
      <c r="B569" s="43"/>
      <c r="C569" s="15" t="s">
        <v>13</v>
      </c>
      <c r="D569" s="3">
        <v>8800</v>
      </c>
      <c r="E569" s="12">
        <v>8800</v>
      </c>
      <c r="F569" s="12">
        <v>21958.5</v>
      </c>
      <c r="G569" s="12">
        <v>0</v>
      </c>
      <c r="H569" s="30">
        <v>0</v>
      </c>
      <c r="I569" s="9">
        <f>H569/D569</f>
        <v>0</v>
      </c>
      <c r="J569" s="9">
        <f>G569/E569</f>
        <v>0</v>
      </c>
      <c r="K569" s="9">
        <f>G569/F569</f>
        <v>0</v>
      </c>
    </row>
    <row r="570" spans="1:11" s="1" customFormat="1" ht="24">
      <c r="A570" s="43"/>
      <c r="B570" s="43"/>
      <c r="C570" s="15" t="s">
        <v>14</v>
      </c>
      <c r="D570" s="3"/>
      <c r="E570" s="3"/>
      <c r="F570" s="3"/>
      <c r="G570" s="3"/>
      <c r="H570" s="3"/>
      <c r="I570" s="4"/>
      <c r="J570" s="3"/>
      <c r="K570" s="3"/>
    </row>
    <row r="571" spans="1:11" s="1" customFormat="1">
      <c r="A571" s="43"/>
      <c r="B571" s="43"/>
      <c r="C571" s="15" t="s">
        <v>15</v>
      </c>
      <c r="D571" s="3">
        <v>71200</v>
      </c>
      <c r="E571" s="3">
        <v>71200</v>
      </c>
      <c r="F571" s="6" t="s">
        <v>12</v>
      </c>
      <c r="G571" s="6" t="s">
        <v>12</v>
      </c>
      <c r="H571" s="3">
        <v>0</v>
      </c>
      <c r="I571" s="9">
        <f>H571/D571</f>
        <v>0</v>
      </c>
      <c r="J571" s="7" t="s">
        <v>12</v>
      </c>
      <c r="K571" s="7" t="s">
        <v>12</v>
      </c>
    </row>
    <row r="572" spans="1:11" s="1" customFormat="1" ht="36">
      <c r="A572" s="43"/>
      <c r="B572" s="43"/>
      <c r="C572" s="15" t="s">
        <v>16</v>
      </c>
      <c r="D572" s="3"/>
      <c r="E572" s="3"/>
      <c r="F572" s="3"/>
      <c r="G572" s="3"/>
      <c r="H572" s="3"/>
      <c r="I572" s="9"/>
      <c r="J572" s="3"/>
      <c r="K572" s="3"/>
    </row>
    <row r="573" spans="1:11" s="1" customFormat="1">
      <c r="A573" s="43"/>
      <c r="B573" s="43"/>
      <c r="C573" s="15" t="s">
        <v>17</v>
      </c>
      <c r="D573" s="3"/>
      <c r="E573" s="6" t="s">
        <v>12</v>
      </c>
      <c r="F573" s="6" t="s">
        <v>12</v>
      </c>
      <c r="G573" s="6" t="s">
        <v>12</v>
      </c>
      <c r="H573" s="3"/>
      <c r="I573" s="9"/>
      <c r="J573" s="6" t="s">
        <v>12</v>
      </c>
      <c r="K573" s="6" t="s">
        <v>12</v>
      </c>
    </row>
    <row r="574" spans="1:11" s="1" customFormat="1">
      <c r="A574" s="44"/>
      <c r="B574" s="44"/>
      <c r="C574" s="15" t="s">
        <v>18</v>
      </c>
      <c r="D574" s="3">
        <v>97032</v>
      </c>
      <c r="E574" s="6" t="s">
        <v>12</v>
      </c>
      <c r="F574" s="6" t="s">
        <v>12</v>
      </c>
      <c r="G574" s="6" t="s">
        <v>12</v>
      </c>
      <c r="H574" s="3">
        <v>69723</v>
      </c>
      <c r="I574" s="9">
        <f t="shared" ref="I574" si="104">H574/D574</f>
        <v>0.71855676477862973</v>
      </c>
      <c r="J574" s="6" t="s">
        <v>12</v>
      </c>
      <c r="K574" s="6" t="s">
        <v>12</v>
      </c>
    </row>
    <row r="575" spans="1:11" ht="15" customHeight="1">
      <c r="A575" s="42" t="s">
        <v>52</v>
      </c>
      <c r="B575" s="42" t="s">
        <v>22</v>
      </c>
      <c r="C575" s="14" t="s">
        <v>11</v>
      </c>
      <c r="D575" s="2">
        <f>SUM(D581)</f>
        <v>32</v>
      </c>
      <c r="E575" s="6" t="s">
        <v>12</v>
      </c>
      <c r="F575" s="6" t="s">
        <v>12</v>
      </c>
      <c r="G575" s="6" t="s">
        <v>12</v>
      </c>
      <c r="H575" s="2">
        <f t="shared" ref="H575" si="105">SUM(H581)</f>
        <v>0</v>
      </c>
      <c r="I575" s="10">
        <f>H575/D575</f>
        <v>0</v>
      </c>
      <c r="J575" s="6" t="s">
        <v>12</v>
      </c>
      <c r="K575" s="6" t="s">
        <v>12</v>
      </c>
    </row>
    <row r="576" spans="1:11">
      <c r="A576" s="43"/>
      <c r="B576" s="43"/>
      <c r="C576" s="15" t="s">
        <v>13</v>
      </c>
      <c r="D576" s="3"/>
      <c r="E576" s="3"/>
      <c r="F576" s="3"/>
      <c r="G576" s="3"/>
      <c r="H576" s="2"/>
      <c r="I576" s="9"/>
      <c r="J576" s="4"/>
      <c r="K576" s="3"/>
    </row>
    <row r="577" spans="1:11" ht="15" customHeight="1">
      <c r="A577" s="43"/>
      <c r="B577" s="43"/>
      <c r="C577" s="15" t="s">
        <v>14</v>
      </c>
      <c r="D577" s="3"/>
      <c r="E577" s="3"/>
      <c r="F577" s="3"/>
      <c r="G577" s="3"/>
      <c r="H577" s="2"/>
      <c r="I577" s="4"/>
      <c r="J577" s="4"/>
      <c r="K577" s="3"/>
    </row>
    <row r="578" spans="1:11">
      <c r="A578" s="43"/>
      <c r="B578" s="43"/>
      <c r="C578" s="15" t="s">
        <v>15</v>
      </c>
      <c r="D578" s="3"/>
      <c r="E578" s="3"/>
      <c r="F578" s="3"/>
      <c r="G578" s="3"/>
      <c r="H578" s="2"/>
      <c r="I578" s="9"/>
      <c r="J578" s="4"/>
      <c r="K578" s="3"/>
    </row>
    <row r="579" spans="1:11" ht="15" customHeight="1">
      <c r="A579" s="43"/>
      <c r="B579" s="43"/>
      <c r="C579" s="15" t="s">
        <v>16</v>
      </c>
      <c r="D579" s="3"/>
      <c r="E579" s="3"/>
      <c r="F579" s="3"/>
      <c r="G579" s="3"/>
      <c r="H579" s="2"/>
      <c r="I579" s="9"/>
      <c r="J579" s="4"/>
      <c r="K579" s="3"/>
    </row>
    <row r="580" spans="1:11">
      <c r="A580" s="43"/>
      <c r="B580" s="43"/>
      <c r="C580" s="15" t="s">
        <v>17</v>
      </c>
      <c r="D580" s="3"/>
      <c r="E580" s="6" t="s">
        <v>12</v>
      </c>
      <c r="F580" s="6" t="s">
        <v>12</v>
      </c>
      <c r="G580" s="6" t="s">
        <v>12</v>
      </c>
      <c r="H580" s="3"/>
      <c r="I580" s="9"/>
      <c r="J580" s="6" t="s">
        <v>12</v>
      </c>
      <c r="K580" s="6" t="s">
        <v>12</v>
      </c>
    </row>
    <row r="581" spans="1:11">
      <c r="A581" s="44"/>
      <c r="B581" s="44"/>
      <c r="C581" s="15" t="s">
        <v>18</v>
      </c>
      <c r="D581" s="3">
        <f>SUM(D588)</f>
        <v>32</v>
      </c>
      <c r="E581" s="6" t="s">
        <v>12</v>
      </c>
      <c r="F581" s="6" t="s">
        <v>12</v>
      </c>
      <c r="G581" s="6" t="s">
        <v>12</v>
      </c>
      <c r="H581" s="3">
        <f>SUM(H588)</f>
        <v>0</v>
      </c>
      <c r="I581" s="9">
        <f t="shared" ref="I581" si="106">H581/D581</f>
        <v>0</v>
      </c>
      <c r="J581" s="6" t="s">
        <v>12</v>
      </c>
      <c r="K581" s="6" t="s">
        <v>12</v>
      </c>
    </row>
    <row r="582" spans="1:11" s="1" customFormat="1" ht="15" customHeight="1">
      <c r="A582" s="42" t="s">
        <v>84</v>
      </c>
      <c r="B582" s="42" t="s">
        <v>22</v>
      </c>
      <c r="C582" s="14" t="s">
        <v>11</v>
      </c>
      <c r="D582" s="2">
        <f>SUM(D588)</f>
        <v>32</v>
      </c>
      <c r="E582" s="6" t="s">
        <v>12</v>
      </c>
      <c r="F582" s="6" t="s">
        <v>12</v>
      </c>
      <c r="G582" s="6" t="s">
        <v>12</v>
      </c>
      <c r="H582" s="2">
        <f t="shared" ref="H582" si="107">SUM(H588)</f>
        <v>0</v>
      </c>
      <c r="I582" s="10">
        <f>H582/D582</f>
        <v>0</v>
      </c>
      <c r="J582" s="6" t="s">
        <v>12</v>
      </c>
      <c r="K582" s="6" t="s">
        <v>12</v>
      </c>
    </row>
    <row r="583" spans="1:11" s="1" customFormat="1">
      <c r="A583" s="43"/>
      <c r="B583" s="43"/>
      <c r="C583" s="15" t="s">
        <v>13</v>
      </c>
      <c r="D583" s="3"/>
      <c r="E583" s="3"/>
      <c r="F583" s="3"/>
      <c r="G583" s="3"/>
      <c r="H583" s="2"/>
      <c r="I583" s="9"/>
      <c r="J583" s="4"/>
      <c r="K583" s="3"/>
    </row>
    <row r="584" spans="1:11" s="1" customFormat="1" ht="24">
      <c r="A584" s="43"/>
      <c r="B584" s="43"/>
      <c r="C584" s="15" t="s">
        <v>14</v>
      </c>
      <c r="D584" s="3"/>
      <c r="E584" s="3"/>
      <c r="F584" s="3"/>
      <c r="G584" s="3"/>
      <c r="H584" s="2"/>
      <c r="I584" s="4"/>
      <c r="J584" s="4"/>
      <c r="K584" s="3"/>
    </row>
    <row r="585" spans="1:11" s="1" customFormat="1">
      <c r="A585" s="43"/>
      <c r="B585" s="43"/>
      <c r="C585" s="15" t="s">
        <v>15</v>
      </c>
      <c r="D585" s="3"/>
      <c r="E585" s="3"/>
      <c r="F585" s="3"/>
      <c r="G585" s="3"/>
      <c r="H585" s="2"/>
      <c r="I585" s="9"/>
      <c r="J585" s="4"/>
      <c r="K585" s="3"/>
    </row>
    <row r="586" spans="1:11" s="1" customFormat="1" ht="36">
      <c r="A586" s="43"/>
      <c r="B586" s="43"/>
      <c r="C586" s="15" t="s">
        <v>16</v>
      </c>
      <c r="D586" s="3"/>
      <c r="E586" s="3"/>
      <c r="F586" s="3"/>
      <c r="G586" s="3"/>
      <c r="H586" s="2"/>
      <c r="I586" s="9"/>
      <c r="J586" s="4"/>
      <c r="K586" s="3"/>
    </row>
    <row r="587" spans="1:11" s="1" customFormat="1">
      <c r="A587" s="43"/>
      <c r="B587" s="43"/>
      <c r="C587" s="15" t="s">
        <v>17</v>
      </c>
      <c r="D587" s="3"/>
      <c r="E587" s="6" t="s">
        <v>12</v>
      </c>
      <c r="F587" s="6" t="s">
        <v>12</v>
      </c>
      <c r="G587" s="6" t="s">
        <v>12</v>
      </c>
      <c r="H587" s="3"/>
      <c r="I587" s="9"/>
      <c r="J587" s="6" t="s">
        <v>12</v>
      </c>
      <c r="K587" s="6" t="s">
        <v>12</v>
      </c>
    </row>
    <row r="588" spans="1:11" s="1" customFormat="1">
      <c r="A588" s="44"/>
      <c r="B588" s="44"/>
      <c r="C588" s="15" t="s">
        <v>18</v>
      </c>
      <c r="D588" s="3">
        <v>32</v>
      </c>
      <c r="E588" s="6" t="s">
        <v>12</v>
      </c>
      <c r="F588" s="6" t="s">
        <v>12</v>
      </c>
      <c r="G588" s="6" t="s">
        <v>12</v>
      </c>
      <c r="H588" s="3">
        <v>0</v>
      </c>
      <c r="I588" s="9">
        <f t="shared" ref="I588" si="108">H588/D588</f>
        <v>0</v>
      </c>
      <c r="J588" s="6" t="s">
        <v>12</v>
      </c>
      <c r="K588" s="6" t="s">
        <v>12</v>
      </c>
    </row>
    <row r="589" spans="1:11" ht="15" customHeight="1">
      <c r="A589" s="42" t="s">
        <v>90</v>
      </c>
      <c r="B589" s="42" t="s">
        <v>53</v>
      </c>
      <c r="C589" s="14" t="s">
        <v>11</v>
      </c>
      <c r="D589" s="2">
        <f>SUM(D590:D595)</f>
        <v>23123</v>
      </c>
      <c r="E589" s="6" t="s">
        <v>12</v>
      </c>
      <c r="F589" s="6" t="s">
        <v>12</v>
      </c>
      <c r="G589" s="6" t="s">
        <v>12</v>
      </c>
      <c r="H589" s="2">
        <f>SUM(H590:H595)</f>
        <v>0</v>
      </c>
      <c r="I589" s="10">
        <f>H589/D589</f>
        <v>0</v>
      </c>
      <c r="J589" s="6" t="s">
        <v>12</v>
      </c>
      <c r="K589" s="6" t="s">
        <v>12</v>
      </c>
    </row>
    <row r="590" spans="1:11">
      <c r="A590" s="43"/>
      <c r="B590" s="43"/>
      <c r="C590" s="15" t="s">
        <v>13</v>
      </c>
      <c r="D590" s="3">
        <f>SUM(D597)</f>
        <v>7200</v>
      </c>
      <c r="E590" s="3">
        <f t="shared" ref="E590:H590" si="109">SUM(E597)</f>
        <v>7200</v>
      </c>
      <c r="F590" s="3">
        <f t="shared" si="109"/>
        <v>7200</v>
      </c>
      <c r="G590" s="3">
        <f t="shared" si="109"/>
        <v>0</v>
      </c>
      <c r="H590" s="3">
        <f t="shared" si="109"/>
        <v>0</v>
      </c>
      <c r="I590" s="9">
        <f>H590/D590</f>
        <v>0</v>
      </c>
      <c r="J590" s="9">
        <f>G590/E590</f>
        <v>0</v>
      </c>
      <c r="K590" s="9">
        <f>G590/F590</f>
        <v>0</v>
      </c>
    </row>
    <row r="591" spans="1:11" ht="15" customHeight="1">
      <c r="A591" s="43"/>
      <c r="B591" s="43"/>
      <c r="C591" s="15" t="s">
        <v>14</v>
      </c>
      <c r="D591" s="3"/>
      <c r="E591" s="3"/>
      <c r="F591" s="3"/>
      <c r="G591" s="3"/>
      <c r="H591" s="3"/>
      <c r="I591" s="4"/>
      <c r="J591" s="4"/>
      <c r="K591" s="3"/>
    </row>
    <row r="592" spans="1:11">
      <c r="A592" s="43"/>
      <c r="B592" s="43"/>
      <c r="C592" s="15" t="s">
        <v>15</v>
      </c>
      <c r="D592" s="3">
        <f>SUM(D599)</f>
        <v>12923</v>
      </c>
      <c r="E592" s="6" t="s">
        <v>12</v>
      </c>
      <c r="F592" s="6" t="s">
        <v>12</v>
      </c>
      <c r="G592" s="6" t="s">
        <v>12</v>
      </c>
      <c r="H592" s="3">
        <f>SUM(H599)</f>
        <v>0</v>
      </c>
      <c r="I592" s="9">
        <f>H592/D592</f>
        <v>0</v>
      </c>
      <c r="J592" s="6" t="s">
        <v>12</v>
      </c>
      <c r="K592" s="6" t="s">
        <v>12</v>
      </c>
    </row>
    <row r="593" spans="1:11" ht="15" customHeight="1">
      <c r="A593" s="43"/>
      <c r="B593" s="43"/>
      <c r="C593" s="15" t="s">
        <v>16</v>
      </c>
      <c r="D593" s="3"/>
      <c r="E593" s="3"/>
      <c r="F593" s="3"/>
      <c r="G593" s="3"/>
      <c r="H593" s="3"/>
      <c r="I593" s="9"/>
      <c r="J593" s="4"/>
      <c r="K593" s="3"/>
    </row>
    <row r="594" spans="1:11">
      <c r="A594" s="43"/>
      <c r="B594" s="43"/>
      <c r="C594" s="15" t="s">
        <v>17</v>
      </c>
      <c r="D594" s="3"/>
      <c r="E594" s="6" t="s">
        <v>12</v>
      </c>
      <c r="F594" s="6" t="s">
        <v>12</v>
      </c>
      <c r="G594" s="6" t="s">
        <v>12</v>
      </c>
      <c r="H594" s="3"/>
      <c r="I594" s="9"/>
      <c r="J594" s="6" t="s">
        <v>12</v>
      </c>
      <c r="K594" s="6" t="s">
        <v>12</v>
      </c>
    </row>
    <row r="595" spans="1:11">
      <c r="A595" s="44"/>
      <c r="B595" s="44"/>
      <c r="C595" s="15" t="s">
        <v>18</v>
      </c>
      <c r="D595" s="3">
        <f>SUM(D602)</f>
        <v>3000</v>
      </c>
      <c r="E595" s="6" t="s">
        <v>12</v>
      </c>
      <c r="F595" s="6" t="s">
        <v>12</v>
      </c>
      <c r="G595" s="6" t="s">
        <v>12</v>
      </c>
      <c r="H595" s="3">
        <f>SUM(H602)</f>
        <v>0</v>
      </c>
      <c r="I595" s="9">
        <f>H595/D595</f>
        <v>0</v>
      </c>
      <c r="J595" s="6" t="s">
        <v>12</v>
      </c>
      <c r="K595" s="6" t="s">
        <v>12</v>
      </c>
    </row>
    <row r="596" spans="1:11">
      <c r="A596" s="42" t="s">
        <v>85</v>
      </c>
      <c r="B596" s="42" t="s">
        <v>34</v>
      </c>
      <c r="C596" s="14" t="s">
        <v>11</v>
      </c>
      <c r="D596" s="2">
        <f>SUM(D597:D602)</f>
        <v>23123</v>
      </c>
      <c r="E596" s="6" t="s">
        <v>12</v>
      </c>
      <c r="F596" s="6" t="s">
        <v>12</v>
      </c>
      <c r="G596" s="6" t="s">
        <v>12</v>
      </c>
      <c r="H596" s="2">
        <f>SUM(H597:H602)</f>
        <v>0</v>
      </c>
      <c r="I596" s="10">
        <f>H596/D596</f>
        <v>0</v>
      </c>
      <c r="J596" s="6" t="s">
        <v>12</v>
      </c>
      <c r="K596" s="6" t="s">
        <v>12</v>
      </c>
    </row>
    <row r="597" spans="1:11">
      <c r="A597" s="43"/>
      <c r="B597" s="43"/>
      <c r="C597" s="15" t="s">
        <v>13</v>
      </c>
      <c r="D597" s="3">
        <v>7200</v>
      </c>
      <c r="E597" s="12">
        <v>7200</v>
      </c>
      <c r="F597" s="12">
        <v>7200</v>
      </c>
      <c r="G597" s="12">
        <v>0</v>
      </c>
      <c r="H597" s="30">
        <v>0</v>
      </c>
      <c r="I597" s="9">
        <f>H597/D597</f>
        <v>0</v>
      </c>
      <c r="J597" s="9">
        <f>G597/E597</f>
        <v>0</v>
      </c>
      <c r="K597" s="9">
        <f>G597/F597</f>
        <v>0</v>
      </c>
    </row>
    <row r="598" spans="1:11" ht="24">
      <c r="A598" s="43"/>
      <c r="B598" s="43"/>
      <c r="C598" s="15" t="s">
        <v>14</v>
      </c>
      <c r="D598" s="3"/>
      <c r="E598" s="3"/>
      <c r="F598" s="3"/>
      <c r="G598" s="3"/>
      <c r="H598" s="3"/>
      <c r="I598" s="4"/>
      <c r="J598" s="4"/>
      <c r="K598" s="3"/>
    </row>
    <row r="599" spans="1:11">
      <c r="A599" s="43"/>
      <c r="B599" s="43"/>
      <c r="C599" s="15" t="s">
        <v>15</v>
      </c>
      <c r="D599" s="3">
        <v>12923</v>
      </c>
      <c r="E599" s="6" t="s">
        <v>12</v>
      </c>
      <c r="F599" s="6" t="s">
        <v>12</v>
      </c>
      <c r="G599" s="6" t="s">
        <v>12</v>
      </c>
      <c r="H599" s="3">
        <v>0</v>
      </c>
      <c r="I599" s="9">
        <f>H599/D599</f>
        <v>0</v>
      </c>
      <c r="J599" s="6" t="s">
        <v>12</v>
      </c>
      <c r="K599" s="6" t="s">
        <v>12</v>
      </c>
    </row>
    <row r="600" spans="1:11" ht="36">
      <c r="A600" s="43"/>
      <c r="B600" s="43"/>
      <c r="C600" s="15" t="s">
        <v>16</v>
      </c>
      <c r="D600" s="3"/>
      <c r="E600" s="3"/>
      <c r="F600" s="3"/>
      <c r="G600" s="3"/>
      <c r="H600" s="3"/>
      <c r="I600" s="9"/>
      <c r="J600" s="4"/>
      <c r="K600" s="3"/>
    </row>
    <row r="601" spans="1:11">
      <c r="A601" s="43"/>
      <c r="B601" s="43"/>
      <c r="C601" s="15" t="s">
        <v>17</v>
      </c>
      <c r="D601" s="3"/>
      <c r="E601" s="6" t="s">
        <v>12</v>
      </c>
      <c r="F601" s="6" t="s">
        <v>12</v>
      </c>
      <c r="G601" s="6" t="s">
        <v>12</v>
      </c>
      <c r="H601" s="3"/>
      <c r="I601" s="9"/>
      <c r="J601" s="6" t="s">
        <v>12</v>
      </c>
      <c r="K601" s="6" t="s">
        <v>12</v>
      </c>
    </row>
    <row r="602" spans="1:11">
      <c r="A602" s="44"/>
      <c r="B602" s="44"/>
      <c r="C602" s="15" t="s">
        <v>18</v>
      </c>
      <c r="D602" s="3">
        <v>3000</v>
      </c>
      <c r="E602" s="6" t="s">
        <v>12</v>
      </c>
      <c r="F602" s="6" t="s">
        <v>12</v>
      </c>
      <c r="G602" s="6" t="s">
        <v>12</v>
      </c>
      <c r="H602" s="3">
        <v>0</v>
      </c>
      <c r="I602" s="9">
        <f>H602/D602</f>
        <v>0</v>
      </c>
      <c r="J602" s="6" t="s">
        <v>12</v>
      </c>
      <c r="K602" s="6" t="s">
        <v>12</v>
      </c>
    </row>
  </sheetData>
  <mergeCells count="159">
    <mergeCell ref="A2:K2"/>
    <mergeCell ref="A3:K3"/>
    <mergeCell ref="A4:K4"/>
    <mergeCell ref="A5:K5"/>
    <mergeCell ref="B61:B67"/>
    <mergeCell ref="A273:A279"/>
    <mergeCell ref="B33:B39"/>
    <mergeCell ref="B16:K16"/>
    <mergeCell ref="A174:A180"/>
    <mergeCell ref="B188:B194"/>
    <mergeCell ref="A195:A201"/>
    <mergeCell ref="B195:B201"/>
    <mergeCell ref="A118:A124"/>
    <mergeCell ref="A132:A138"/>
    <mergeCell ref="B90:B96"/>
    <mergeCell ref="A111:A117"/>
    <mergeCell ref="B111:B117"/>
    <mergeCell ref="B181:B187"/>
    <mergeCell ref="A188:A194"/>
    <mergeCell ref="I6:K6"/>
    <mergeCell ref="A6:A7"/>
    <mergeCell ref="B6:B7"/>
    <mergeCell ref="E6:E7"/>
    <mergeCell ref="F6:F7"/>
    <mergeCell ref="C6:C7"/>
    <mergeCell ref="D6:D7"/>
    <mergeCell ref="A125:A131"/>
    <mergeCell ref="B125:B131"/>
    <mergeCell ref="G6:G7"/>
    <mergeCell ref="H6:H7"/>
    <mergeCell ref="B118:B124"/>
    <mergeCell ref="B97:B103"/>
    <mergeCell ref="A97:A103"/>
    <mergeCell ref="A90:A96"/>
    <mergeCell ref="A9:A60"/>
    <mergeCell ref="B54:B60"/>
    <mergeCell ref="B76:B82"/>
    <mergeCell ref="A61:A82"/>
    <mergeCell ref="B83:B89"/>
    <mergeCell ref="A104:A110"/>
    <mergeCell ref="A202:A208"/>
    <mergeCell ref="B202:B208"/>
    <mergeCell ref="A209:A215"/>
    <mergeCell ref="B209:B215"/>
    <mergeCell ref="A280:A286"/>
    <mergeCell ref="A357:A363"/>
    <mergeCell ref="A364:A370"/>
    <mergeCell ref="A231:A237"/>
    <mergeCell ref="A139:A145"/>
    <mergeCell ref="B139:B145"/>
    <mergeCell ref="A294:A300"/>
    <mergeCell ref="A308:A314"/>
    <mergeCell ref="A301:A307"/>
    <mergeCell ref="A420:A426"/>
    <mergeCell ref="B420:B426"/>
    <mergeCell ref="A336:A342"/>
    <mergeCell ref="A287:A293"/>
    <mergeCell ref="A448:A454"/>
    <mergeCell ref="B392:B398"/>
    <mergeCell ref="A392:A398"/>
    <mergeCell ref="B399:B405"/>
    <mergeCell ref="A350:A356"/>
    <mergeCell ref="A329:A335"/>
    <mergeCell ref="B504:B510"/>
    <mergeCell ref="A441:A447"/>
    <mergeCell ref="B441:B447"/>
    <mergeCell ref="A469:A475"/>
    <mergeCell ref="B469:B475"/>
    <mergeCell ref="B174:B180"/>
    <mergeCell ref="A181:A187"/>
    <mergeCell ref="B455:B461"/>
    <mergeCell ref="A476:A482"/>
    <mergeCell ref="A462:A468"/>
    <mergeCell ref="B462:B468"/>
    <mergeCell ref="A238:A244"/>
    <mergeCell ref="A216:A230"/>
    <mergeCell ref="A245:A251"/>
    <mergeCell ref="A252:A258"/>
    <mergeCell ref="A259:A265"/>
    <mergeCell ref="A266:A272"/>
    <mergeCell ref="B223:K223"/>
    <mergeCell ref="B224:B230"/>
    <mergeCell ref="B280:B335"/>
    <mergeCell ref="A399:A405"/>
    <mergeCell ref="B371:B377"/>
    <mergeCell ref="B385:B391"/>
    <mergeCell ref="A378:A384"/>
    <mergeCell ref="A1:K1"/>
    <mergeCell ref="A406:A412"/>
    <mergeCell ref="B378:B384"/>
    <mergeCell ref="B146:B152"/>
    <mergeCell ref="B104:B110"/>
    <mergeCell ref="B160:B166"/>
    <mergeCell ref="A385:A391"/>
    <mergeCell ref="B132:B138"/>
    <mergeCell ref="B24:J24"/>
    <mergeCell ref="B25:B31"/>
    <mergeCell ref="A315:A321"/>
    <mergeCell ref="A146:A152"/>
    <mergeCell ref="B68:J68"/>
    <mergeCell ref="B9:B15"/>
    <mergeCell ref="B69:B75"/>
    <mergeCell ref="B40:B46"/>
    <mergeCell ref="B47:B53"/>
    <mergeCell ref="A83:A89"/>
    <mergeCell ref="A153:A159"/>
    <mergeCell ref="B216:B222"/>
    <mergeCell ref="A160:A166"/>
    <mergeCell ref="A167:A173"/>
    <mergeCell ref="A322:A328"/>
    <mergeCell ref="B167:B173"/>
    <mergeCell ref="A596:A602"/>
    <mergeCell ref="B596:B602"/>
    <mergeCell ref="B476:B482"/>
    <mergeCell ref="A497:A503"/>
    <mergeCell ref="B497:B503"/>
    <mergeCell ref="A511:A517"/>
    <mergeCell ref="B511:B517"/>
    <mergeCell ref="A554:A560"/>
    <mergeCell ref="B554:B560"/>
    <mergeCell ref="A568:A574"/>
    <mergeCell ref="B568:B574"/>
    <mergeCell ref="A582:A588"/>
    <mergeCell ref="B582:B588"/>
    <mergeCell ref="A589:A595"/>
    <mergeCell ref="B589:B595"/>
    <mergeCell ref="A547:A553"/>
    <mergeCell ref="B547:B553"/>
    <mergeCell ref="A561:A567"/>
    <mergeCell ref="B561:B567"/>
    <mergeCell ref="B518:B524"/>
    <mergeCell ref="B533:B539"/>
    <mergeCell ref="B540:B546"/>
    <mergeCell ref="B483:B489"/>
    <mergeCell ref="A490:A496"/>
    <mergeCell ref="A575:A581"/>
    <mergeCell ref="B575:B581"/>
    <mergeCell ref="A518:A546"/>
    <mergeCell ref="B526:B532"/>
    <mergeCell ref="B525:J525"/>
    <mergeCell ref="B153:B159"/>
    <mergeCell ref="B336:B370"/>
    <mergeCell ref="B17:B23"/>
    <mergeCell ref="B32:K32"/>
    <mergeCell ref="A371:A377"/>
    <mergeCell ref="B448:B454"/>
    <mergeCell ref="A427:A433"/>
    <mergeCell ref="A455:A461"/>
    <mergeCell ref="B427:B433"/>
    <mergeCell ref="A434:A440"/>
    <mergeCell ref="B231:B279"/>
    <mergeCell ref="B406:B412"/>
    <mergeCell ref="B413:B419"/>
    <mergeCell ref="A343:A349"/>
    <mergeCell ref="A413:A419"/>
    <mergeCell ref="B434:B440"/>
    <mergeCell ref="B490:B496"/>
    <mergeCell ref="A483:A489"/>
    <mergeCell ref="A504:A510"/>
  </mergeCells>
  <pageMargins left="0" right="0" top="0" bottom="0" header="0.31496062992125984" footer="0.31496062992125984"/>
  <pageSetup paperSize="9" scale="72" fitToHeight="0" orientation="landscape" verticalDpi="0" r:id="rId1"/>
  <rowBreaks count="1" manualBreakCount="1">
    <brk id="2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Лист1!OLE_LINK96</vt:lpstr>
      <vt:lpstr>Лист1!OLE_LINK98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Баталина Елена Ивановна</cp:lastModifiedBy>
  <cp:lastPrinted>2020-04-17T08:35:31Z</cp:lastPrinted>
  <dcterms:created xsi:type="dcterms:W3CDTF">2019-04-17T08:11:25Z</dcterms:created>
  <dcterms:modified xsi:type="dcterms:W3CDTF">2020-04-23T05:57:05Z</dcterms:modified>
</cp:coreProperties>
</file>