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firstSheet="1" activeTab="1"/>
  </bookViews>
  <sheets>
    <sheet name="1 полугодие" sheetId="1" state="hidden" r:id="rId1"/>
    <sheet name="зп" sheetId="2" r:id="rId2"/>
    <sheet name="Показатели транспортной работы" sheetId="3" state="hidden" r:id="rId3"/>
  </sheets>
  <definedNames/>
  <calcPr fullCalcOnLoad="1"/>
</workbook>
</file>

<file path=xl/sharedStrings.xml><?xml version="1.0" encoding="utf-8"?>
<sst xmlns="http://schemas.openxmlformats.org/spreadsheetml/2006/main" count="110" uniqueCount="87">
  <si>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</si>
  <si>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</si>
  <si>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</si>
  <si>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</si>
  <si>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</si>
  <si>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</si>
  <si>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</si>
  <si>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</si>
  <si>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</si>
  <si>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</si>
  <si>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</si>
  <si>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</si>
  <si>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</si>
  <si>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</si>
  <si>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</si>
  <si>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</si>
  <si>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</si>
  <si>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</si>
  <si>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</si>
  <si>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</si>
  <si>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</si>
  <si>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</si>
  <si>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</si>
  <si>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</si>
  <si>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</si>
  <si>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</si>
  <si>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</si>
  <si>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</si>
  <si>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</si>
  <si>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</si>
  <si>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</si>
  <si>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t>Транспортный комплекс</t>
  </si>
  <si>
    <t>ВСЕГО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</si>
  <si>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</si>
  <si>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</si>
  <si>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</si>
  <si>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</si>
  <si>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</si>
  <si>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</si>
  <si>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</si>
  <si>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</si>
  <si>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</si>
  <si>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</si>
  <si>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</si>
  <si>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</si>
  <si>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</si>
  <si>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</si>
  <si>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</si>
  <si>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</si>
  <si>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</si>
  <si>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</si>
  <si>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</si>
  <si>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</si>
  <si>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</si>
  <si>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</si>
  <si>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</si>
  <si>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</si>
  <si>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</si>
  <si>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</si>
  <si>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</si>
  <si>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</si>
  <si>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</si>
  <si>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оценка 
2013 года</t>
  </si>
  <si>
    <t>(тыс. руб.)</t>
  </si>
  <si>
    <t>факт 2013 года</t>
  </si>
  <si>
    <t>Целевой ориентир на
  2014 года</t>
  </si>
  <si>
    <t xml:space="preserve">Бюджетные назначения на 2014 год
</t>
  </si>
  <si>
    <t>I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</si>
  <si>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</si>
  <si>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</si>
  <si>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</si>
  <si>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</si>
  <si>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</si>
  <si>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июнь
  2013 года</t>
  </si>
  <si>
    <t>июнь
  2014 года</t>
  </si>
  <si>
    <t>Государственная программа "Развитие транспортной системы до 2020 года"</t>
  </si>
  <si>
    <t>Подпрограмма "Модернизация и развитие автомобильных дорог общего пользования регионального и межмкниципального значенияСаратовской области"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</si>
  <si>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</si>
  <si>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</si>
  <si>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</si>
  <si>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</si>
  <si>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</si>
  <si>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</si>
  <si>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</si>
  <si>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</si>
  <si>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>Кассовое исполнение по состоянию 
на 1 июля 
2014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</si>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</sst>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164" fontId="4" fillId="0" borderId="12" xfId="52" applyNumberFormat="1" applyFont="1" applyBorder="1" applyAlignment="1">
      <alignment horizontal="center"/>
      <protection/>
    </xf>
    <xf numFmtId="164" fontId="4" fillId="33" borderId="12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5" fillId="0" borderId="16" xfId="52" applyFont="1" applyBorder="1" applyAlignment="1">
      <alignment horizontal="left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 vertical="center" wrapText="1"/>
      <protection/>
    </xf>
    <xf numFmtId="164" fontId="4" fillId="0" borderId="16" xfId="52" applyNumberFormat="1" applyFont="1" applyBorder="1" applyAlignment="1">
      <alignment horizontal="center"/>
      <protection/>
    </xf>
    <xf numFmtId="164" fontId="4" fillId="33" borderId="16" xfId="52" applyNumberFormat="1" applyFont="1" applyFill="1" applyBorder="1" applyAlignment="1">
      <alignment horizontal="center"/>
      <protection/>
    </xf>
    <xf numFmtId="165" fontId="4" fillId="0" borderId="19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 vertical="center"/>
      <protection/>
    </xf>
    <xf numFmtId="164" fontId="5" fillId="0" borderId="20" xfId="52" applyNumberFormat="1" applyFont="1" applyBorder="1" applyAlignment="1">
      <alignment horizontal="center"/>
      <protection/>
    </xf>
    <xf numFmtId="164" fontId="5" fillId="33" borderId="20" xfId="52" applyNumberFormat="1" applyFont="1" applyFill="1" applyBorder="1" applyAlignment="1">
      <alignment horizontal="center"/>
      <protection/>
    </xf>
    <xf numFmtId="165" fontId="5" fillId="0" borderId="21" xfId="52" applyNumberFormat="1" applyFont="1" applyFill="1" applyBorder="1" applyAlignment="1">
      <alignment horizontal="center"/>
      <protection/>
    </xf>
    <xf numFmtId="164" fontId="2" fillId="0" borderId="0" xfId="52" applyNumberFormat="1">
      <alignment/>
      <protection/>
    </xf>
    <xf numFmtId="0" fontId="5" fillId="0" borderId="20" xfId="52" applyFont="1" applyBorder="1" applyAlignment="1">
      <alignment vertical="center"/>
      <protection/>
    </xf>
    <xf numFmtId="0" fontId="5" fillId="0" borderId="20" xfId="52" applyFont="1" applyBorder="1" applyAlignment="1">
      <alignment horizontal="center"/>
      <protection/>
    </xf>
    <xf numFmtId="0" fontId="5" fillId="0" borderId="20" xfId="52" applyFont="1" applyBorder="1" applyAlignment="1">
      <alignment vertical="center" wrapText="1"/>
      <protection/>
    </xf>
    <xf numFmtId="0" fontId="5" fillId="0" borderId="22" xfId="52" applyFont="1" applyBorder="1" applyAlignment="1">
      <alignment vertical="center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/>
      <protection/>
    </xf>
    <xf numFmtId="164" fontId="5" fillId="33" borderId="22" xfId="52" applyNumberFormat="1" applyFont="1" applyFill="1" applyBorder="1" applyAlignment="1">
      <alignment horizontal="center"/>
      <protection/>
    </xf>
    <xf numFmtId="165" fontId="5" fillId="0" borderId="25" xfId="52" applyNumberFormat="1" applyFont="1" applyFill="1" applyBorder="1" applyAlignment="1">
      <alignment horizontal="center"/>
      <protection/>
    </xf>
    <xf numFmtId="0" fontId="4" fillId="33" borderId="12" xfId="52" applyFont="1" applyFill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5" fillId="34" borderId="16" xfId="52" applyFont="1" applyFill="1" applyBorder="1" applyAlignment="1">
      <alignment horizontal="right"/>
      <protection/>
    </xf>
    <xf numFmtId="0" fontId="5" fillId="34" borderId="16" xfId="52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horizontal="center"/>
      <protection/>
    </xf>
    <xf numFmtId="0" fontId="5" fillId="34" borderId="18" xfId="52" applyFont="1" applyFill="1" applyBorder="1">
      <alignment/>
      <protection/>
    </xf>
    <xf numFmtId="164" fontId="5" fillId="34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5" fillId="34" borderId="20" xfId="52" applyFont="1" applyFill="1" applyBorder="1" applyAlignment="1">
      <alignment horizontal="right"/>
      <protection/>
    </xf>
    <xf numFmtId="0" fontId="5" fillId="34" borderId="20" xfId="52" applyFont="1" applyFill="1" applyBorder="1" applyAlignment="1">
      <alignment horizontal="center"/>
      <protection/>
    </xf>
    <xf numFmtId="0" fontId="5" fillId="34" borderId="26" xfId="52" applyFont="1" applyFill="1" applyBorder="1" applyAlignment="1">
      <alignment horizontal="center"/>
      <protection/>
    </xf>
    <xf numFmtId="164" fontId="5" fillId="34" borderId="27" xfId="52" applyNumberFormat="1" applyFont="1" applyFill="1" applyBorder="1">
      <alignment/>
      <protection/>
    </xf>
    <xf numFmtId="164" fontId="5" fillId="34" borderId="20" xfId="52" applyNumberFormat="1" applyFont="1" applyFill="1" applyBorder="1" applyAlignment="1">
      <alignment horizontal="center"/>
      <protection/>
    </xf>
    <xf numFmtId="0" fontId="5" fillId="34" borderId="22" xfId="52" applyFont="1" applyFill="1" applyBorder="1" applyAlignment="1">
      <alignment horizontal="right"/>
      <protection/>
    </xf>
    <xf numFmtId="0" fontId="5" fillId="34" borderId="22" xfId="52" applyFont="1" applyFill="1" applyBorder="1" applyAlignment="1">
      <alignment horizontal="center"/>
      <protection/>
    </xf>
    <xf numFmtId="0" fontId="5" fillId="34" borderId="23" xfId="52" applyFont="1" applyFill="1" applyBorder="1" applyAlignment="1">
      <alignment horizontal="center"/>
      <protection/>
    </xf>
    <xf numFmtId="164" fontId="5" fillId="34" borderId="24" xfId="52" applyNumberFormat="1" applyFont="1" applyFill="1" applyBorder="1">
      <alignment/>
      <protection/>
    </xf>
    <xf numFmtId="164" fontId="5" fillId="34" borderId="22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left" vertical="center"/>
      <protection/>
    </xf>
    <xf numFmtId="0" fontId="5" fillId="0" borderId="28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>
      <alignment/>
      <protection/>
    </xf>
    <xf numFmtId="164" fontId="5" fillId="0" borderId="28" xfId="52" applyNumberFormat="1" applyFont="1" applyBorder="1" applyAlignment="1">
      <alignment horizontal="center"/>
      <protection/>
    </xf>
    <xf numFmtId="164" fontId="5" fillId="0" borderId="28" xfId="52" applyNumberFormat="1" applyFont="1" applyFill="1" applyBorder="1" applyAlignment="1">
      <alignment horizontal="center"/>
      <protection/>
    </xf>
    <xf numFmtId="165" fontId="5" fillId="0" borderId="29" xfId="52" applyNumberFormat="1" applyFont="1" applyFill="1" applyBorder="1" applyAlignment="1">
      <alignment horizontal="center"/>
      <protection/>
    </xf>
    <xf numFmtId="0" fontId="5" fillId="0" borderId="26" xfId="52" applyFont="1" applyBorder="1" applyAlignment="1">
      <alignment horizontal="center"/>
      <protection/>
    </xf>
    <xf numFmtId="0" fontId="5" fillId="0" borderId="27" xfId="52" applyFont="1" applyBorder="1">
      <alignment/>
      <protection/>
    </xf>
    <xf numFmtId="2" fontId="5" fillId="33" borderId="20" xfId="52" applyNumberFormat="1" applyFont="1" applyFill="1" applyBorder="1" applyAlignment="1">
      <alignment horizontal="center"/>
      <protection/>
    </xf>
    <xf numFmtId="165" fontId="5" fillId="33" borderId="21" xfId="52" applyNumberFormat="1" applyFont="1" applyFill="1" applyBorder="1" applyAlignment="1">
      <alignment horizontal="center"/>
      <protection/>
    </xf>
    <xf numFmtId="164" fontId="5" fillId="0" borderId="27" xfId="52" applyNumberFormat="1" applyFont="1" applyBorder="1">
      <alignment/>
      <protection/>
    </xf>
    <xf numFmtId="0" fontId="5" fillId="0" borderId="30" xfId="52" applyFont="1" applyBorder="1" applyAlignment="1">
      <alignment horizontal="left" vertical="center"/>
      <protection/>
    </xf>
    <xf numFmtId="0" fontId="5" fillId="0" borderId="30" xfId="52" applyFont="1" applyBorder="1" applyAlignment="1">
      <alignment horizontal="center"/>
      <protection/>
    </xf>
    <xf numFmtId="0" fontId="5" fillId="0" borderId="31" xfId="52" applyFont="1" applyBorder="1" applyAlignment="1">
      <alignment horizontal="center"/>
      <protection/>
    </xf>
    <xf numFmtId="0" fontId="5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/>
      <protection/>
    </xf>
    <xf numFmtId="165" fontId="5" fillId="33" borderId="33" xfId="52" applyNumberFormat="1" applyFont="1" applyFill="1" applyBorder="1" applyAlignment="1">
      <alignment horizontal="center"/>
      <protection/>
    </xf>
    <xf numFmtId="0" fontId="4" fillId="33" borderId="34" xfId="52" applyFont="1" applyFill="1" applyBorder="1">
      <alignment/>
      <protection/>
    </xf>
    <xf numFmtId="0" fontId="4" fillId="0" borderId="34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/>
      <protection/>
    </xf>
    <xf numFmtId="0" fontId="4" fillId="0" borderId="36" xfId="52" applyFont="1" applyBorder="1">
      <alignment/>
      <protection/>
    </xf>
    <xf numFmtId="164" fontId="4" fillId="33" borderId="34" xfId="52" applyNumberFormat="1" applyFont="1" applyFill="1" applyBorder="1" applyAlignment="1">
      <alignment horizontal="center"/>
      <protection/>
    </xf>
    <xf numFmtId="165" fontId="4" fillId="33" borderId="37" xfId="52" applyNumberFormat="1" applyFont="1" applyFill="1" applyBorder="1" applyAlignment="1">
      <alignment horizontal="center"/>
      <protection/>
    </xf>
    <xf numFmtId="164" fontId="5" fillId="33" borderId="28" xfId="52" applyNumberFormat="1" applyFont="1" applyFill="1" applyBorder="1" applyAlignment="1">
      <alignment horizontal="center"/>
      <protection/>
    </xf>
    <xf numFmtId="165" fontId="5" fillId="33" borderId="29" xfId="52" applyNumberFormat="1" applyFont="1" applyFill="1" applyBorder="1" applyAlignment="1">
      <alignment horizontal="center"/>
      <protection/>
    </xf>
    <xf numFmtId="0" fontId="5" fillId="0" borderId="22" xfId="52" applyFont="1" applyBorder="1" applyAlignment="1">
      <alignment horizontal="left" vertical="center"/>
      <protection/>
    </xf>
    <xf numFmtId="0" fontId="5" fillId="0" borderId="22" xfId="52" applyFont="1" applyBorder="1" applyAlignment="1">
      <alignment horizontal="center"/>
      <protection/>
    </xf>
    <xf numFmtId="0" fontId="5" fillId="0" borderId="23" xfId="52" applyFont="1" applyBorder="1" applyAlignment="1">
      <alignment horizontal="center"/>
      <protection/>
    </xf>
    <xf numFmtId="0" fontId="5" fillId="0" borderId="24" xfId="52" applyFont="1" applyBorder="1">
      <alignment/>
      <protection/>
    </xf>
    <xf numFmtId="165" fontId="5" fillId="33" borderId="25" xfId="52" applyNumberFormat="1" applyFont="1" applyFill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38" xfId="52" applyFont="1" applyBorder="1">
      <alignment/>
      <protection/>
    </xf>
    <xf numFmtId="164" fontId="5" fillId="33" borderId="38" xfId="52" applyNumberFormat="1" applyFont="1" applyFill="1" applyBorder="1" applyAlignment="1">
      <alignment horizontal="center"/>
      <protection/>
    </xf>
    <xf numFmtId="165" fontId="5" fillId="33" borderId="39" xfId="52" applyNumberFormat="1" applyFont="1" applyFill="1" applyBorder="1" applyAlignment="1">
      <alignment horizontal="center"/>
      <protection/>
    </xf>
    <xf numFmtId="164" fontId="5" fillId="0" borderId="14" xfId="52" applyNumberFormat="1" applyFont="1" applyBorder="1">
      <alignment/>
      <protection/>
    </xf>
    <xf numFmtId="165" fontId="4" fillId="33" borderId="15" xfId="52" applyNumberFormat="1" applyFont="1" applyFill="1" applyBorder="1" applyAlignment="1">
      <alignment horizontal="center"/>
      <protection/>
    </xf>
    <xf numFmtId="0" fontId="5" fillId="0" borderId="34" xfId="52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center" wrapText="1"/>
      <protection/>
    </xf>
    <xf numFmtId="0" fontId="5" fillId="0" borderId="35" xfId="52" applyFont="1" applyBorder="1" applyAlignment="1">
      <alignment horizontal="center"/>
      <protection/>
    </xf>
    <xf numFmtId="164" fontId="5" fillId="0" borderId="36" xfId="52" applyNumberFormat="1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0" fontId="4" fillId="0" borderId="28" xfId="52" applyFont="1" applyBorder="1" applyAlignment="1">
      <alignment horizontal="center" wrapText="1"/>
      <protection/>
    </xf>
    <xf numFmtId="164" fontId="5" fillId="0" borderId="11" xfId="52" applyNumberFormat="1" applyFont="1" applyBorder="1">
      <alignment/>
      <protection/>
    </xf>
    <xf numFmtId="49" fontId="5" fillId="0" borderId="20" xfId="52" applyNumberFormat="1" applyFont="1" applyBorder="1" applyAlignment="1">
      <alignment horizontal="center"/>
      <protection/>
    </xf>
    <xf numFmtId="2" fontId="5" fillId="0" borderId="27" xfId="52" applyNumberFormat="1" applyFont="1" applyBorder="1">
      <alignment/>
      <protection/>
    </xf>
    <xf numFmtId="164" fontId="5" fillId="35" borderId="20" xfId="52" applyNumberFormat="1" applyFont="1" applyFill="1" applyBorder="1" applyAlignment="1">
      <alignment horizontal="center"/>
      <protection/>
    </xf>
    <xf numFmtId="165" fontId="5" fillId="35" borderId="21" xfId="52" applyNumberFormat="1" applyFont="1" applyFill="1" applyBorder="1" applyAlignment="1">
      <alignment horizontal="center"/>
      <protection/>
    </xf>
    <xf numFmtId="0" fontId="5" fillId="0" borderId="20" xfId="52" applyFont="1" applyBorder="1" applyAlignment="1">
      <alignment horizontal="left"/>
      <protection/>
    </xf>
    <xf numFmtId="49" fontId="5" fillId="0" borderId="30" xfId="52" applyNumberFormat="1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32" xfId="52" applyFont="1" applyBorder="1">
      <alignment/>
      <protection/>
    </xf>
    <xf numFmtId="164" fontId="5" fillId="33" borderId="30" xfId="52" applyNumberFormat="1" applyFont="1" applyFill="1" applyBorder="1" applyAlignment="1">
      <alignment horizontal="center" vertical="center"/>
      <protection/>
    </xf>
    <xf numFmtId="0" fontId="6" fillId="0" borderId="40" xfId="52" applyFont="1" applyFill="1" applyBorder="1" applyAlignment="1">
      <alignment horizontal="right"/>
      <protection/>
    </xf>
    <xf numFmtId="0" fontId="6" fillId="0" borderId="40" xfId="52" applyFont="1" applyBorder="1" applyAlignment="1">
      <alignment horizontal="center"/>
      <protection/>
    </xf>
    <xf numFmtId="164" fontId="6" fillId="0" borderId="40" xfId="52" applyNumberFormat="1" applyFont="1" applyBorder="1">
      <alignment/>
      <protection/>
    </xf>
    <xf numFmtId="164" fontId="6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8" fillId="0" borderId="41" xfId="52" applyFont="1" applyBorder="1" applyAlignment="1">
      <alignment wrapText="1"/>
      <protection/>
    </xf>
    <xf numFmtId="0" fontId="2" fillId="0" borderId="41" xfId="52" applyBorder="1" applyAlignment="1">
      <alignment horizontal="center"/>
      <protection/>
    </xf>
    <xf numFmtId="0" fontId="2" fillId="0" borderId="41" xfId="52" applyBorder="1">
      <alignment/>
      <protection/>
    </xf>
    <xf numFmtId="0" fontId="2" fillId="0" borderId="41" xfId="52" applyBorder="1" applyAlignment="1">
      <alignment horizontal="right"/>
      <protection/>
    </xf>
    <xf numFmtId="164" fontId="2" fillId="0" borderId="41" xfId="52" applyNumberFormat="1" applyBorder="1">
      <alignment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2" fillId="0" borderId="4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3" fillId="0" borderId="45" xfId="0" applyFont="1" applyBorder="1" applyAlignment="1">
      <alignment/>
    </xf>
    <xf numFmtId="0" fontId="53" fillId="0" borderId="16" xfId="0" applyFont="1" applyBorder="1" applyAlignment="1">
      <alignment wrapText="1"/>
    </xf>
    <xf numFmtId="0" fontId="53" fillId="0" borderId="17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164" fontId="53" fillId="0" borderId="46" xfId="0" applyNumberFormat="1" applyFont="1" applyBorder="1" applyAlignment="1">
      <alignment horizontal="center"/>
    </xf>
    <xf numFmtId="0" fontId="53" fillId="0" borderId="47" xfId="0" applyFont="1" applyBorder="1" applyAlignment="1">
      <alignment/>
    </xf>
    <xf numFmtId="0" fontId="53" fillId="0" borderId="20" xfId="0" applyFont="1" applyBorder="1" applyAlignment="1">
      <alignment wrapText="1"/>
    </xf>
    <xf numFmtId="0" fontId="53" fillId="0" borderId="26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164" fontId="53" fillId="0" borderId="48" xfId="0" applyNumberFormat="1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49" xfId="0" applyFont="1" applyBorder="1" applyAlignment="1">
      <alignment/>
    </xf>
    <xf numFmtId="0" fontId="53" fillId="0" borderId="22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0" fontId="52" fillId="0" borderId="42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164" fontId="52" fillId="0" borderId="44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4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2" xfId="0" applyFont="1" applyBorder="1" applyAlignment="1">
      <alignment horizontal="center" vertical="center"/>
    </xf>
    <xf numFmtId="0" fontId="57" fillId="0" borderId="16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166" fontId="58" fillId="0" borderId="34" xfId="0" applyNumberFormat="1" applyFont="1" applyBorder="1" applyAlignment="1">
      <alignment horizontal="center"/>
    </xf>
    <xf numFmtId="166" fontId="58" fillId="33" borderId="34" xfId="0" applyNumberFormat="1" applyFont="1" applyFill="1" applyBorder="1" applyAlignment="1">
      <alignment horizontal="center"/>
    </xf>
    <xf numFmtId="164" fontId="59" fillId="0" borderId="12" xfId="0" applyNumberFormat="1" applyFont="1" applyBorder="1" applyAlignment="1">
      <alignment horizontal="right"/>
    </xf>
    <xf numFmtId="164" fontId="59" fillId="33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left" vertical="center" wrapText="1"/>
    </xf>
    <xf numFmtId="0" fontId="56" fillId="0" borderId="42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166" fontId="57" fillId="0" borderId="51" xfId="0" applyNumberFormat="1" applyFont="1" applyBorder="1" applyAlignment="1">
      <alignment horizontal="center" vertical="center"/>
    </xf>
    <xf numFmtId="166" fontId="60" fillId="0" borderId="51" xfId="0" applyNumberFormat="1" applyFont="1" applyBorder="1" applyAlignment="1">
      <alignment horizontal="center" vertical="center"/>
    </xf>
    <xf numFmtId="166" fontId="57" fillId="0" borderId="52" xfId="0" applyNumberFormat="1" applyFont="1" applyBorder="1" applyAlignment="1">
      <alignment horizontal="center" vertical="center"/>
    </xf>
    <xf numFmtId="166" fontId="56" fillId="0" borderId="50" xfId="0" applyNumberFormat="1" applyFont="1" applyBorder="1" applyAlignment="1">
      <alignment horizontal="center" vertical="center"/>
    </xf>
    <xf numFmtId="166" fontId="57" fillId="0" borderId="53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166" fontId="57" fillId="0" borderId="21" xfId="0" applyNumberFormat="1" applyFont="1" applyBorder="1" applyAlignment="1">
      <alignment horizontal="center" vertical="center"/>
    </xf>
    <xf numFmtId="166" fontId="60" fillId="0" borderId="21" xfId="0" applyNumberFormat="1" applyFont="1" applyBorder="1" applyAlignment="1">
      <alignment horizontal="center" vertical="center"/>
    </xf>
    <xf numFmtId="166" fontId="57" fillId="0" borderId="25" xfId="0" applyNumberFormat="1" applyFont="1" applyBorder="1" applyAlignment="1">
      <alignment horizontal="center" vertical="center"/>
    </xf>
    <xf numFmtId="166" fontId="56" fillId="0" borderId="15" xfId="0" applyNumberFormat="1" applyFont="1" applyBorder="1" applyAlignment="1">
      <alignment horizontal="center" vertical="center"/>
    </xf>
    <xf numFmtId="166" fontId="57" fillId="0" borderId="19" xfId="0" applyNumberFormat="1" applyFont="1" applyBorder="1" applyAlignment="1">
      <alignment horizontal="center" vertical="center"/>
    </xf>
    <xf numFmtId="166" fontId="57" fillId="0" borderId="20" xfId="0" applyNumberFormat="1" applyFont="1" applyBorder="1" applyAlignment="1">
      <alignment horizontal="center" vertical="center"/>
    </xf>
    <xf numFmtId="166" fontId="60" fillId="33" borderId="20" xfId="0" applyNumberFormat="1" applyFont="1" applyFill="1" applyBorder="1" applyAlignment="1">
      <alignment horizontal="center" vertical="center"/>
    </xf>
    <xf numFmtId="166" fontId="57" fillId="0" borderId="22" xfId="0" applyNumberFormat="1" applyFont="1" applyBorder="1" applyAlignment="1">
      <alignment horizontal="center" vertical="center"/>
    </xf>
    <xf numFmtId="166" fontId="56" fillId="0" borderId="12" xfId="0" applyNumberFormat="1" applyFont="1" applyBorder="1" applyAlignment="1">
      <alignment horizontal="center" vertical="center"/>
    </xf>
    <xf numFmtId="166" fontId="57" fillId="0" borderId="16" xfId="0" applyNumberFormat="1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166" fontId="56" fillId="0" borderId="50" xfId="0" applyNumberFormat="1" applyFont="1" applyBorder="1" applyAlignment="1">
      <alignment horizontal="center" vertical="center" wrapText="1"/>
    </xf>
    <xf numFmtId="166" fontId="56" fillId="0" borderId="12" xfId="0" applyNumberFormat="1" applyFont="1" applyBorder="1" applyAlignment="1">
      <alignment horizontal="center" vertical="center" wrapText="1"/>
    </xf>
    <xf numFmtId="164" fontId="56" fillId="0" borderId="15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9" fillId="0" borderId="50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58" fillId="0" borderId="34" xfId="0" applyFont="1" applyBorder="1" applyAlignment="1">
      <alignment horizontal="center"/>
    </xf>
    <xf numFmtId="166" fontId="58" fillId="0" borderId="0" xfId="0" applyNumberFormat="1" applyFont="1" applyBorder="1" applyAlignment="1">
      <alignment horizontal="center"/>
    </xf>
    <xf numFmtId="166" fontId="58" fillId="33" borderId="0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right"/>
    </xf>
    <xf numFmtId="164" fontId="59" fillId="0" borderId="50" xfId="0" applyNumberFormat="1" applyFont="1" applyBorder="1" applyAlignment="1">
      <alignment horizontal="right"/>
    </xf>
    <xf numFmtId="164" fontId="59" fillId="33" borderId="50" xfId="0" applyNumberFormat="1" applyFont="1" applyFill="1" applyBorder="1" applyAlignment="1">
      <alignment horizontal="right"/>
    </xf>
    <xf numFmtId="0" fontId="53" fillId="0" borderId="34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8" fillId="0" borderId="28" xfId="0" applyFont="1" applyBorder="1" applyAlignment="1">
      <alignment horizontal="center" vertical="center"/>
    </xf>
    <xf numFmtId="166" fontId="52" fillId="0" borderId="54" xfId="0" applyNumberFormat="1" applyFont="1" applyBorder="1" applyAlignment="1">
      <alignment horizontal="center"/>
    </xf>
    <xf numFmtId="166" fontId="58" fillId="0" borderId="28" xfId="0" applyNumberFormat="1" applyFont="1" applyBorder="1" applyAlignment="1">
      <alignment horizontal="center"/>
    </xf>
    <xf numFmtId="166" fontId="58" fillId="33" borderId="28" xfId="0" applyNumberFormat="1" applyFont="1" applyFill="1" applyBorder="1" applyAlignment="1">
      <alignment horizontal="center"/>
    </xf>
    <xf numFmtId="166" fontId="58" fillId="33" borderId="54" xfId="0" applyNumberFormat="1" applyFont="1" applyFill="1" applyBorder="1" applyAlignment="1">
      <alignment horizontal="center"/>
    </xf>
    <xf numFmtId="0" fontId="59" fillId="0" borderId="30" xfId="0" applyFont="1" applyBorder="1" applyAlignment="1">
      <alignment horizontal="right"/>
    </xf>
    <xf numFmtId="0" fontId="53" fillId="0" borderId="55" xfId="0" applyFont="1" applyBorder="1" applyAlignment="1">
      <alignment horizontal="center"/>
    </xf>
    <xf numFmtId="164" fontId="59" fillId="0" borderId="30" xfId="0" applyNumberFormat="1" applyFont="1" applyBorder="1" applyAlignment="1">
      <alignment horizontal="right"/>
    </xf>
    <xf numFmtId="0" fontId="53" fillId="33" borderId="30" xfId="0" applyFont="1" applyFill="1" applyBorder="1" applyAlignment="1">
      <alignment horizontal="center"/>
    </xf>
    <xf numFmtId="164" fontId="59" fillId="33" borderId="30" xfId="0" applyNumberFormat="1" applyFont="1" applyFill="1" applyBorder="1" applyAlignment="1">
      <alignment horizontal="right"/>
    </xf>
    <xf numFmtId="164" fontId="53" fillId="33" borderId="55" xfId="0" applyNumberFormat="1" applyFont="1" applyFill="1" applyBorder="1" applyAlignment="1">
      <alignment horizontal="center"/>
    </xf>
    <xf numFmtId="166" fontId="57" fillId="0" borderId="0" xfId="0" applyNumberFormat="1" applyFont="1" applyBorder="1" applyAlignment="1">
      <alignment horizontal="center" vertical="center"/>
    </xf>
    <xf numFmtId="166" fontId="57" fillId="0" borderId="34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166" fontId="57" fillId="33" borderId="20" xfId="0" applyNumberFormat="1" applyFont="1" applyFill="1" applyBorder="1" applyAlignment="1">
      <alignment horizontal="center" vertical="center"/>
    </xf>
    <xf numFmtId="166" fontId="57" fillId="0" borderId="3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6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Alignme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0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wrapText="1"/>
      <protection/>
    </xf>
    <xf numFmtId="0" fontId="4" fillId="0" borderId="20" xfId="52" applyFont="1" applyFill="1" applyBorder="1" applyAlignment="1">
      <alignment horizontal="center" wrapText="1"/>
      <protection/>
    </xf>
    <xf numFmtId="0" fontId="4" fillId="0" borderId="30" xfId="52" applyFont="1" applyFill="1" applyBorder="1" applyAlignment="1">
      <alignment horizontal="center" wrapText="1"/>
      <protection/>
    </xf>
    <xf numFmtId="0" fontId="4" fillId="0" borderId="56" xfId="52" applyFont="1" applyFill="1" applyBorder="1" applyAlignment="1">
      <alignment horizontal="center" vertical="center" wrapText="1"/>
      <protection/>
    </xf>
    <xf numFmtId="0" fontId="4" fillId="0" borderId="34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M26" sqref="M26"/>
    </sheetView>
  </sheetViews>
  <sheetFormatPr defaultColWidth="9.140625" defaultRowHeight="15"/>
  <cols>
    <col min="1" max="1" width="5.421875" style="148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22" t="s">
        <v>38</v>
      </c>
      <c r="B5" s="123" t="s">
        <v>39</v>
      </c>
      <c r="C5" s="124" t="s">
        <v>40</v>
      </c>
      <c r="D5" s="125" t="s">
        <v>41</v>
      </c>
      <c r="E5" s="126" t="s">
        <v>42</v>
      </c>
    </row>
    <row r="6" spans="1:5" ht="91.5" customHeight="1" hidden="1">
      <c r="A6" s="127">
        <v>1</v>
      </c>
      <c r="B6" s="128" t="s">
        <v>43</v>
      </c>
      <c r="C6" s="129">
        <f>23000+200000+186600</f>
        <v>409600</v>
      </c>
      <c r="D6" s="130">
        <f>14860+148774.5+119062</f>
        <v>282696.5</v>
      </c>
      <c r="E6" s="131">
        <f aca="true" t="shared" si="0" ref="E6:E15">D6/C6*100</f>
        <v>69.0177001953125</v>
      </c>
    </row>
    <row r="7" spans="1:5" ht="150" hidden="1">
      <c r="A7" s="132">
        <v>2</v>
      </c>
      <c r="B7" s="133" t="s">
        <v>44</v>
      </c>
      <c r="C7" s="134">
        <f>42200+10875.8+17200+4302.7</f>
        <v>74578.5</v>
      </c>
      <c r="D7" s="135">
        <f>47579.3+13944.3+4302.7</f>
        <v>65826.3</v>
      </c>
      <c r="E7" s="136">
        <f t="shared" si="0"/>
        <v>88.26444618757418</v>
      </c>
    </row>
    <row r="8" spans="1:5" ht="180" hidden="1">
      <c r="A8" s="132">
        <v>3</v>
      </c>
      <c r="B8" s="133" t="s">
        <v>45</v>
      </c>
      <c r="C8" s="134">
        <f>7609+422.7</f>
        <v>8031.7</v>
      </c>
      <c r="D8" s="135">
        <f>4850.5+255.3</f>
        <v>5105.8</v>
      </c>
      <c r="E8" s="136">
        <f t="shared" si="0"/>
        <v>63.570601491589585</v>
      </c>
    </row>
    <row r="9" spans="1:5" ht="105" hidden="1">
      <c r="A9" s="132">
        <v>4</v>
      </c>
      <c r="B9" s="133" t="s">
        <v>46</v>
      </c>
      <c r="C9" s="134">
        <f>1100+467644.3+136450+39744+133464.2+21185.5+5049.8</f>
        <v>804637.8</v>
      </c>
      <c r="D9" s="135">
        <v>738926</v>
      </c>
      <c r="E9" s="136">
        <f t="shared" si="0"/>
        <v>91.83336900155572</v>
      </c>
    </row>
    <row r="10" spans="1:5" ht="75" hidden="1">
      <c r="A10" s="132">
        <v>5</v>
      </c>
      <c r="B10" s="133" t="s">
        <v>47</v>
      </c>
      <c r="C10" s="134">
        <v>10000</v>
      </c>
      <c r="D10" s="135">
        <v>9008.02</v>
      </c>
      <c r="E10" s="136">
        <f t="shared" si="0"/>
        <v>90.0802</v>
      </c>
    </row>
    <row r="11" spans="1:5" ht="15" hidden="1">
      <c r="A11" s="132">
        <v>6</v>
      </c>
      <c r="B11" s="137" t="s">
        <v>48</v>
      </c>
      <c r="C11" s="134">
        <f>6270+6000+1356624.3</f>
        <v>1368894.3</v>
      </c>
      <c r="D11" s="135">
        <f>1008.2+1058837.3</f>
        <v>1059845.5</v>
      </c>
      <c r="E11" s="136">
        <f t="shared" si="0"/>
        <v>77.42347236013767</v>
      </c>
    </row>
    <row r="12" spans="1:5" ht="15" hidden="1">
      <c r="A12" s="132">
        <v>7</v>
      </c>
      <c r="B12" s="137" t="s">
        <v>49</v>
      </c>
      <c r="C12" s="134">
        <f>10846.9+38153.1</f>
        <v>49000</v>
      </c>
      <c r="D12" s="135">
        <f>10782.6+37935.8</f>
        <v>48718.4</v>
      </c>
      <c r="E12" s="136">
        <f t="shared" si="0"/>
        <v>99.42530612244899</v>
      </c>
    </row>
    <row r="13" spans="1:5" ht="60" hidden="1">
      <c r="A13" s="132">
        <v>8</v>
      </c>
      <c r="B13" s="133" t="s">
        <v>50</v>
      </c>
      <c r="C13" s="134">
        <f>5000+7500</f>
        <v>12500</v>
      </c>
      <c r="D13" s="135">
        <f>6750+87.9</f>
        <v>6837.9</v>
      </c>
      <c r="E13" s="136">
        <f t="shared" si="0"/>
        <v>54.703199999999995</v>
      </c>
    </row>
    <row r="14" spans="1:5" ht="15" hidden="1">
      <c r="A14" s="138">
        <v>9</v>
      </c>
      <c r="B14" s="139" t="s">
        <v>51</v>
      </c>
      <c r="C14" s="140">
        <f>30371.3+70+14189</f>
        <v>44630.3</v>
      </c>
      <c r="D14" s="141">
        <f>17841.9+70</f>
        <v>17911.9</v>
      </c>
      <c r="E14" s="142">
        <f t="shared" si="0"/>
        <v>40.13394487601472</v>
      </c>
    </row>
    <row r="15" spans="1:5" ht="15.75" hidden="1" thickBot="1">
      <c r="A15" s="143"/>
      <c r="B15" s="144" t="s">
        <v>32</v>
      </c>
      <c r="C15" s="145">
        <f>SUM(C6:C14)</f>
        <v>2781872.5999999996</v>
      </c>
      <c r="D15" s="146">
        <f>SUM(D6:D14)</f>
        <v>2234876.32</v>
      </c>
      <c r="E15" s="147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23" t="s">
        <v>86</v>
      </c>
      <c r="B23" s="223"/>
      <c r="C23" s="223"/>
      <c r="D23" s="223"/>
      <c r="E23" s="223"/>
    </row>
    <row r="24" ht="15.75" thickBot="1">
      <c r="E24" s="159" t="s">
        <v>63</v>
      </c>
    </row>
    <row r="25" spans="1:5" ht="83.25" customHeight="1" thickBot="1">
      <c r="A25" s="167" t="s">
        <v>38</v>
      </c>
      <c r="B25" s="153" t="s">
        <v>39</v>
      </c>
      <c r="C25" s="172" t="s">
        <v>66</v>
      </c>
      <c r="D25" s="171" t="s">
        <v>85</v>
      </c>
      <c r="E25" s="178" t="s">
        <v>42</v>
      </c>
    </row>
    <row r="26" spans="1:5" ht="52.5" customHeight="1" thickBot="1">
      <c r="A26" s="167" t="s">
        <v>67</v>
      </c>
      <c r="B26" s="171" t="s">
        <v>75</v>
      </c>
      <c r="C26" s="190">
        <f>C27+C31+C32</f>
        <v>3919065.9</v>
      </c>
      <c r="D26" s="191">
        <f>D27+D31+D32</f>
        <v>1137022.4000000001</v>
      </c>
      <c r="E26" s="192">
        <f aca="true" t="shared" si="1" ref="E26:E33">D26/C26*100</f>
        <v>29.01258690240448</v>
      </c>
    </row>
    <row r="27" spans="1:5" ht="44.25" customHeight="1">
      <c r="A27" s="189">
        <v>1</v>
      </c>
      <c r="B27" s="154" t="s">
        <v>68</v>
      </c>
      <c r="C27" s="177">
        <v>1288185</v>
      </c>
      <c r="D27" s="188">
        <v>418274.3</v>
      </c>
      <c r="E27" s="183">
        <f t="shared" si="1"/>
        <v>32.47004894483324</v>
      </c>
    </row>
    <row r="28" spans="1:5" ht="35.25" customHeight="1" hidden="1">
      <c r="A28" s="168"/>
      <c r="B28" s="170" t="s">
        <v>58</v>
      </c>
      <c r="C28" s="174"/>
      <c r="D28" s="185"/>
      <c r="E28" s="180" t="e">
        <f t="shared" si="1"/>
        <v>#DIV/0!</v>
      </c>
    </row>
    <row r="29" spans="1:5" ht="34.5" customHeight="1" hidden="1">
      <c r="A29" s="168"/>
      <c r="B29" s="170" t="s">
        <v>59</v>
      </c>
      <c r="C29" s="174"/>
      <c r="D29" s="185"/>
      <c r="E29" s="180" t="e">
        <f t="shared" si="1"/>
        <v>#DIV/0!</v>
      </c>
    </row>
    <row r="30" spans="1:5" ht="39.75" customHeight="1" hidden="1">
      <c r="A30" s="168"/>
      <c r="B30" s="170" t="s">
        <v>60</v>
      </c>
      <c r="C30" s="174"/>
      <c r="D30" s="185"/>
      <c r="E30" s="180" t="e">
        <f t="shared" si="1"/>
        <v>#DIV/0!</v>
      </c>
    </row>
    <row r="31" spans="1:5" ht="69" customHeight="1">
      <c r="A31" s="168">
        <v>2</v>
      </c>
      <c r="B31" s="155" t="s">
        <v>76</v>
      </c>
      <c r="C31" s="173">
        <v>2624130.9</v>
      </c>
      <c r="D31" s="221">
        <v>715867.5</v>
      </c>
      <c r="E31" s="179">
        <f t="shared" si="1"/>
        <v>27.28017493334651</v>
      </c>
    </row>
    <row r="32" spans="1:5" ht="44.25" customHeight="1" thickBot="1">
      <c r="A32" s="168">
        <v>3</v>
      </c>
      <c r="B32" s="155" t="s">
        <v>69</v>
      </c>
      <c r="C32" s="173">
        <v>6750</v>
      </c>
      <c r="D32" s="184">
        <v>2880.6</v>
      </c>
      <c r="E32" s="179">
        <f t="shared" si="1"/>
        <v>42.675555555555555</v>
      </c>
    </row>
    <row r="33" spans="1:5" ht="97.5" customHeight="1" hidden="1" thickBot="1">
      <c r="A33" s="168"/>
      <c r="B33" s="166"/>
      <c r="C33" s="173">
        <v>112.4</v>
      </c>
      <c r="D33" s="184"/>
      <c r="E33" s="179">
        <f t="shared" si="1"/>
        <v>0</v>
      </c>
    </row>
    <row r="34" spans="1:5" ht="44.25" customHeight="1" hidden="1">
      <c r="A34" s="168">
        <v>4</v>
      </c>
      <c r="B34" s="156" t="s">
        <v>57</v>
      </c>
      <c r="C34" s="173"/>
      <c r="D34" s="184"/>
      <c r="E34" s="179" t="e">
        <f aca="true" t="shared" si="2" ref="E34:E39">D34/C34*100</f>
        <v>#DIV/0!</v>
      </c>
    </row>
    <row r="35" spans="1:5" ht="44.25" customHeight="1" hidden="1">
      <c r="A35" s="169">
        <v>5</v>
      </c>
      <c r="B35" s="157"/>
      <c r="C35" s="175"/>
      <c r="D35" s="186"/>
      <c r="E35" s="181" t="e">
        <f t="shared" si="2"/>
        <v>#DIV/0!</v>
      </c>
    </row>
    <row r="36" spans="1:10" ht="44.25" customHeight="1" thickBot="1">
      <c r="A36" s="167" t="s">
        <v>70</v>
      </c>
      <c r="B36" s="171" t="s">
        <v>77</v>
      </c>
      <c r="C36" s="176">
        <v>29692.1</v>
      </c>
      <c r="D36" s="187">
        <v>15601.6</v>
      </c>
      <c r="E36" s="182">
        <f t="shared" si="2"/>
        <v>52.54461624472503</v>
      </c>
      <c r="J36" s="165"/>
    </row>
    <row r="37" spans="1:10" ht="44.25" customHeight="1" thickBot="1">
      <c r="A37" s="167" t="s">
        <v>78</v>
      </c>
      <c r="B37" s="154" t="s">
        <v>79</v>
      </c>
      <c r="C37" s="177">
        <v>172359.4</v>
      </c>
      <c r="D37" s="188">
        <v>128026.1</v>
      </c>
      <c r="E37" s="183">
        <f t="shared" si="2"/>
        <v>74.27857140370645</v>
      </c>
      <c r="J37" s="165"/>
    </row>
    <row r="38" spans="1:5" ht="44.25" customHeight="1">
      <c r="A38" s="220" t="s">
        <v>81</v>
      </c>
      <c r="B38" s="166" t="s">
        <v>52</v>
      </c>
      <c r="C38" s="173">
        <v>1621.4</v>
      </c>
      <c r="D38" s="184">
        <v>1052.6</v>
      </c>
      <c r="E38" s="179">
        <f t="shared" si="2"/>
        <v>64.91920562476871</v>
      </c>
    </row>
    <row r="39" spans="1:5" ht="44.25" customHeight="1">
      <c r="A39" s="220" t="s">
        <v>82</v>
      </c>
      <c r="B39" s="166" t="s">
        <v>71</v>
      </c>
      <c r="C39" s="173">
        <v>13000</v>
      </c>
      <c r="D39" s="184">
        <v>6888.1</v>
      </c>
      <c r="E39" s="179">
        <f t="shared" si="2"/>
        <v>52.985384615384625</v>
      </c>
    </row>
    <row r="40" spans="1:5" ht="44.25" customHeight="1" hidden="1" thickBot="1">
      <c r="A40" s="220"/>
      <c r="B40" s="155"/>
      <c r="C40" s="173"/>
      <c r="D40" s="184"/>
      <c r="E40" s="179" t="e">
        <f>D40/C40*100</f>
        <v>#DIV/0!</v>
      </c>
    </row>
    <row r="41" spans="1:5" ht="44.25" customHeight="1">
      <c r="A41" s="220" t="s">
        <v>80</v>
      </c>
      <c r="B41" s="155" t="s">
        <v>84</v>
      </c>
      <c r="C41" s="184">
        <v>613.7</v>
      </c>
      <c r="D41" s="184">
        <v>0</v>
      </c>
      <c r="E41" s="181">
        <f>D41/C41*100</f>
        <v>0</v>
      </c>
    </row>
    <row r="42" spans="1:5" ht="44.25" customHeight="1" thickBot="1">
      <c r="A42" s="220" t="s">
        <v>83</v>
      </c>
      <c r="B42" s="155" t="s">
        <v>51</v>
      </c>
      <c r="C42" s="218">
        <v>48596.3</v>
      </c>
      <c r="D42" s="219">
        <v>27217.1</v>
      </c>
      <c r="E42" s="222">
        <f>D42/C42*100</f>
        <v>56.006527245901424</v>
      </c>
    </row>
    <row r="43" spans="1:5" ht="44.25" customHeight="1" thickBot="1">
      <c r="A43" s="143"/>
      <c r="B43" s="158" t="s">
        <v>32</v>
      </c>
      <c r="C43" s="176">
        <f>C26+C36+C37+C38+C39+C41+C42</f>
        <v>4184948.8</v>
      </c>
      <c r="D43" s="187">
        <f>D26+D36+D37+D38+D39+D41+D42</f>
        <v>1315807.9000000006</v>
      </c>
      <c r="E43" s="182">
        <f>D43/C43*100</f>
        <v>31.441433644301707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224" t="s">
        <v>72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15.75" thickBot="1">
      <c r="A2" s="148"/>
      <c r="B2" s="148"/>
      <c r="C2" s="148"/>
      <c r="D2" s="148"/>
      <c r="E2" s="148"/>
      <c r="F2" s="148"/>
      <c r="G2" s="148"/>
      <c r="H2" s="149"/>
      <c r="I2" s="149"/>
      <c r="J2" s="149" t="s">
        <v>53</v>
      </c>
    </row>
    <row r="3" spans="1:10" ht="43.5" thickBot="1">
      <c r="A3" s="193"/>
      <c r="B3" s="194" t="s">
        <v>33</v>
      </c>
      <c r="C3" s="160" t="s">
        <v>34</v>
      </c>
      <c r="D3" s="160" t="s">
        <v>35</v>
      </c>
      <c r="E3" s="160" t="s">
        <v>61</v>
      </c>
      <c r="F3" s="160" t="s">
        <v>64</v>
      </c>
      <c r="G3" s="160" t="s">
        <v>73</v>
      </c>
      <c r="H3" s="160" t="s">
        <v>74</v>
      </c>
      <c r="I3" s="195" t="s">
        <v>62</v>
      </c>
      <c r="J3" s="160" t="s">
        <v>65</v>
      </c>
    </row>
    <row r="4" spans="1:10" s="150" customFormat="1" ht="27" customHeight="1" thickBot="1">
      <c r="A4" s="196" t="s">
        <v>31</v>
      </c>
      <c r="B4" s="197">
        <v>17780.6</v>
      </c>
      <c r="C4" s="161">
        <v>20142</v>
      </c>
      <c r="D4" s="161">
        <v>22945.4</v>
      </c>
      <c r="E4" s="161">
        <v>24701</v>
      </c>
      <c r="F4" s="161">
        <v>26956.5</v>
      </c>
      <c r="G4" s="162">
        <v>26339.4</v>
      </c>
      <c r="H4" s="162">
        <v>27492.5</v>
      </c>
      <c r="I4" s="198"/>
      <c r="J4" s="162">
        <v>28900</v>
      </c>
    </row>
    <row r="5" spans="1:10" ht="21" customHeight="1" thickBot="1">
      <c r="A5" s="199" t="s">
        <v>36</v>
      </c>
      <c r="B5" s="200">
        <v>113.6</v>
      </c>
      <c r="C5" s="163">
        <v>113.2</v>
      </c>
      <c r="D5" s="163">
        <f>D4/C4*100</f>
        <v>113.91818091549996</v>
      </c>
      <c r="E5" s="163">
        <f>E4/D4*100</f>
        <v>107.65120677782912</v>
      </c>
      <c r="F5" s="163">
        <v>110.2</v>
      </c>
      <c r="G5" s="164"/>
      <c r="H5" s="164">
        <f>H4/G4*100</f>
        <v>104.37785219101421</v>
      </c>
      <c r="I5" s="201" t="e">
        <f>I4/#REF!*100</f>
        <v>#REF!</v>
      </c>
      <c r="J5" s="164">
        <f>J4/F4*100</f>
        <v>107.20976387884184</v>
      </c>
    </row>
    <row r="6" spans="1:10" ht="15.75" hidden="1" thickBot="1">
      <c r="A6" s="202"/>
      <c r="B6" s="203"/>
      <c r="C6" s="204"/>
      <c r="D6" s="204"/>
      <c r="E6" s="204"/>
      <c r="F6" s="204"/>
      <c r="G6" s="205"/>
      <c r="H6" s="205"/>
      <c r="I6" s="206"/>
      <c r="J6" s="205"/>
    </row>
    <row r="7" spans="1:10" s="150" customFormat="1" ht="19.5">
      <c r="A7" s="207" t="s">
        <v>37</v>
      </c>
      <c r="B7" s="208"/>
      <c r="C7" s="209">
        <v>26623.2</v>
      </c>
      <c r="D7" s="209">
        <v>21981.9</v>
      </c>
      <c r="E7" s="209">
        <v>22498.9</v>
      </c>
      <c r="F7" s="209">
        <v>28246.9</v>
      </c>
      <c r="G7" s="210">
        <v>24423.1</v>
      </c>
      <c r="H7" s="210">
        <v>25535.9</v>
      </c>
      <c r="I7" s="211"/>
      <c r="J7" s="210">
        <v>30800</v>
      </c>
    </row>
    <row r="8" spans="1:10" ht="15.75" thickBot="1">
      <c r="A8" s="212" t="s">
        <v>36</v>
      </c>
      <c r="B8" s="213"/>
      <c r="C8" s="212">
        <v>128.8</v>
      </c>
      <c r="D8" s="214">
        <f>D7/C7*100</f>
        <v>82.56670873523844</v>
      </c>
      <c r="E8" s="214">
        <f>E7/D7*100</f>
        <v>102.35193500106907</v>
      </c>
      <c r="F8" s="214">
        <v>124.3</v>
      </c>
      <c r="G8" s="215"/>
      <c r="H8" s="216">
        <f>H7/G7*100</f>
        <v>104.55634215148774</v>
      </c>
      <c r="I8" s="217"/>
      <c r="J8" s="216">
        <f>J7/F7*100</f>
        <v>109.03851396082402</v>
      </c>
    </row>
    <row r="13" spans="1:10" ht="34.5" customHeight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</row>
    <row r="22" ht="15">
      <c r="A22" s="151"/>
    </row>
    <row r="23" ht="15">
      <c r="A23" s="151"/>
    </row>
    <row r="30" ht="15">
      <c r="A30" s="152"/>
    </row>
    <row r="31" ht="15">
      <c r="A31" s="152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30" t="s">
        <v>54</v>
      </c>
      <c r="B1" s="231"/>
      <c r="C1" s="231"/>
      <c r="D1" s="231"/>
      <c r="E1" s="231"/>
      <c r="F1" s="231"/>
      <c r="G1" s="231"/>
    </row>
    <row r="2" spans="1:7" ht="54" customHeight="1" thickBot="1">
      <c r="A2" s="232" t="s">
        <v>0</v>
      </c>
      <c r="B2" s="235" t="s">
        <v>1</v>
      </c>
      <c r="C2" s="2" t="s">
        <v>2</v>
      </c>
      <c r="D2" s="3" t="s">
        <v>2</v>
      </c>
      <c r="E2" s="238" t="s">
        <v>55</v>
      </c>
      <c r="F2" s="238" t="s">
        <v>56</v>
      </c>
      <c r="G2" s="241" t="s">
        <v>3</v>
      </c>
    </row>
    <row r="3" spans="1:7" ht="12.75" customHeight="1" hidden="1">
      <c r="A3" s="233"/>
      <c r="B3" s="236"/>
      <c r="C3" s="244">
        <v>2001</v>
      </c>
      <c r="D3" s="246">
        <v>2002</v>
      </c>
      <c r="E3" s="239"/>
      <c r="F3" s="239"/>
      <c r="G3" s="242"/>
    </row>
    <row r="4" spans="1:7" ht="15.75" customHeight="1" hidden="1" thickBot="1">
      <c r="A4" s="234"/>
      <c r="B4" s="237"/>
      <c r="C4" s="245"/>
      <c r="D4" s="247"/>
      <c r="E4" s="240"/>
      <c r="F4" s="240"/>
      <c r="G4" s="243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19"/>
      <c r="C7" s="120"/>
      <c r="D7" s="121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20"/>
      <c r="D8" s="121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19"/>
      <c r="C9" s="120"/>
      <c r="D9" s="121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19"/>
      <c r="C10" s="120"/>
      <c r="D10" s="121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19"/>
      <c r="C11" s="120"/>
      <c r="D11" s="121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19"/>
      <c r="C12" s="120"/>
      <c r="D12" s="121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18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27"/>
      <c r="B38" s="228"/>
      <c r="C38" s="228"/>
      <c r="D38" s="229"/>
      <c r="E38" s="229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2014-09-02T11:41:45Z</dcterms:modified>
  <cp:category/>
  <cp:version/>
  <cp:contentType/>
  <cp:contentStatus/>
</cp:coreProperties>
</file>