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60" windowWidth="19440" windowHeight="10950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  <definedName name="_xlnm.Print_Titles" localSheetId="0">Лист1!$6:$7</definedName>
    <definedName name="_xlnm.Print_Area" localSheetId="0">Лист1!$A$1:$K$603</definedName>
  </definedNames>
  <calcPr calcId="145621"/>
</workbook>
</file>

<file path=xl/calcChain.xml><?xml version="1.0" encoding="utf-8"?>
<calcChain xmlns="http://schemas.openxmlformats.org/spreadsheetml/2006/main">
  <c r="H449" i="1"/>
  <c r="E221" l="1"/>
  <c r="F221"/>
  <c r="G221"/>
  <c r="H221"/>
  <c r="D221"/>
  <c r="H145" l="1"/>
  <c r="E68"/>
  <c r="F68"/>
  <c r="G68"/>
  <c r="D145"/>
  <c r="D541"/>
  <c r="H568"/>
  <c r="D592"/>
  <c r="D594"/>
  <c r="E594"/>
  <c r="D195"/>
  <c r="H160"/>
  <c r="D160"/>
  <c r="H435"/>
  <c r="H414"/>
  <c r="H407"/>
  <c r="H400"/>
  <c r="H393"/>
  <c r="D393"/>
  <c r="H386"/>
  <c r="D386"/>
  <c r="H379"/>
  <c r="D379"/>
  <c r="H372"/>
  <c r="D372"/>
  <c r="H365"/>
  <c r="D365"/>
  <c r="E450" l="1"/>
  <c r="E443" s="1"/>
  <c r="F450"/>
  <c r="F443" s="1"/>
  <c r="G450"/>
  <c r="G443" s="1"/>
  <c r="H450"/>
  <c r="H443" s="1"/>
  <c r="H442" s="1"/>
  <c r="D450"/>
  <c r="D443" s="1"/>
  <c r="E324" l="1"/>
  <c r="F324"/>
  <c r="G324"/>
  <c r="H324"/>
  <c r="H303"/>
  <c r="E303"/>
  <c r="F303"/>
  <c r="G303"/>
  <c r="H275"/>
  <c r="H219"/>
  <c r="E367"/>
  <c r="E219" s="1"/>
  <c r="F367"/>
  <c r="F219" s="1"/>
  <c r="G367"/>
  <c r="G219" s="1"/>
  <c r="D367"/>
  <c r="D219" s="1"/>
  <c r="I367" l="1"/>
  <c r="E70"/>
  <c r="F70"/>
  <c r="G70"/>
  <c r="H70"/>
  <c r="D70"/>
  <c r="H428"/>
  <c r="H421"/>
  <c r="H277"/>
  <c r="G277"/>
  <c r="E275"/>
  <c r="F275"/>
  <c r="G275"/>
  <c r="E277"/>
  <c r="D277"/>
  <c r="D275"/>
  <c r="H511"/>
  <c r="H505" s="1"/>
  <c r="D511"/>
  <c r="I518"/>
  <c r="H512"/>
  <c r="D512"/>
  <c r="I589"/>
  <c r="H583"/>
  <c r="D583"/>
  <c r="I582"/>
  <c r="D576"/>
  <c r="D564"/>
  <c r="E564"/>
  <c r="H576" l="1"/>
  <c r="I576" s="1"/>
  <c r="I511"/>
  <c r="D505"/>
  <c r="I505" s="1"/>
  <c r="I512"/>
  <c r="I583"/>
  <c r="D569"/>
  <c r="H599" l="1"/>
  <c r="H600"/>
  <c r="H601"/>
  <c r="H598"/>
  <c r="E599" l="1"/>
  <c r="E592" s="1"/>
  <c r="H470" l="1"/>
  <c r="I210"/>
  <c r="J210"/>
  <c r="H209"/>
  <c r="D209"/>
  <c r="D202"/>
  <c r="I203"/>
  <c r="K203"/>
  <c r="H202"/>
  <c r="E189"/>
  <c r="F189"/>
  <c r="G189"/>
  <c r="D189"/>
  <c r="J167"/>
  <c r="D166"/>
  <c r="D84"/>
  <c r="D69"/>
  <c r="D188" l="1"/>
  <c r="I202"/>
  <c r="I209"/>
  <c r="K210"/>
  <c r="J203"/>
  <c r="K167"/>
  <c r="I247" l="1"/>
  <c r="D435" l="1"/>
  <c r="I435" s="1"/>
  <c r="D428"/>
  <c r="I428" s="1"/>
  <c r="D421"/>
  <c r="D414"/>
  <c r="I414" s="1"/>
  <c r="D407"/>
  <c r="I407" s="1"/>
  <c r="D400"/>
  <c r="I400" s="1"/>
  <c r="I393"/>
  <c r="I386"/>
  <c r="I379"/>
  <c r="I365"/>
  <c r="D260"/>
  <c r="D253"/>
  <c r="D246"/>
  <c r="D351"/>
  <c r="D358"/>
  <c r="D240"/>
  <c r="D344"/>
  <c r="I368"/>
  <c r="I366"/>
  <c r="I431"/>
  <c r="I417"/>
  <c r="K331" l="1"/>
  <c r="I331"/>
  <c r="J331"/>
  <c r="J291"/>
  <c r="J256"/>
  <c r="I424" l="1"/>
  <c r="I375"/>
  <c r="I256"/>
  <c r="D566" l="1"/>
  <c r="D538" s="1"/>
  <c r="D44" s="1"/>
  <c r="E566"/>
  <c r="E538" s="1"/>
  <c r="E44" s="1"/>
  <c r="G538"/>
  <c r="G44" s="1"/>
  <c r="H538"/>
  <c r="H44" s="1"/>
  <c r="D536"/>
  <c r="D42" s="1"/>
  <c r="E536"/>
  <c r="E42" s="1"/>
  <c r="F536"/>
  <c r="F42" s="1"/>
  <c r="H569"/>
  <c r="I573"/>
  <c r="I571"/>
  <c r="J571"/>
  <c r="K571"/>
  <c r="D531"/>
  <c r="E531"/>
  <c r="G594"/>
  <c r="G531" s="1"/>
  <c r="H594"/>
  <c r="H531" s="1"/>
  <c r="D529"/>
  <c r="E529"/>
  <c r="F592"/>
  <c r="F529" s="1"/>
  <c r="G592"/>
  <c r="H592"/>
  <c r="H597"/>
  <c r="D597"/>
  <c r="I601"/>
  <c r="K599"/>
  <c r="J599"/>
  <c r="I599"/>
  <c r="I564" l="1"/>
  <c r="I592"/>
  <c r="K592"/>
  <c r="I44"/>
  <c r="J564"/>
  <c r="I566"/>
  <c r="J592"/>
  <c r="E29"/>
  <c r="E523"/>
  <c r="E13" s="1"/>
  <c r="D27"/>
  <c r="D521"/>
  <c r="D11" s="1"/>
  <c r="D29"/>
  <c r="D523"/>
  <c r="D13" s="1"/>
  <c r="E27"/>
  <c r="E521"/>
  <c r="E11" s="1"/>
  <c r="H523"/>
  <c r="H13" s="1"/>
  <c r="H29"/>
  <c r="I531"/>
  <c r="F27"/>
  <c r="F521"/>
  <c r="F11" s="1"/>
  <c r="G523"/>
  <c r="G13" s="1"/>
  <c r="G29"/>
  <c r="G536"/>
  <c r="K536" s="1"/>
  <c r="H529"/>
  <c r="I594"/>
  <c r="H536"/>
  <c r="G529"/>
  <c r="J529" s="1"/>
  <c r="K564"/>
  <c r="I538"/>
  <c r="K296"/>
  <c r="J296"/>
  <c r="I296"/>
  <c r="H295"/>
  <c r="D295"/>
  <c r="I291"/>
  <c r="H288"/>
  <c r="D288"/>
  <c r="K282"/>
  <c r="J282"/>
  <c r="I282"/>
  <c r="H281"/>
  <c r="D281"/>
  <c r="I523" l="1"/>
  <c r="I295"/>
  <c r="J277"/>
  <c r="I529"/>
  <c r="H27"/>
  <c r="H521"/>
  <c r="K529"/>
  <c r="G27"/>
  <c r="G521"/>
  <c r="G11" s="1"/>
  <c r="J536"/>
  <c r="G42"/>
  <c r="I536"/>
  <c r="H42"/>
  <c r="I42" s="1"/>
  <c r="J13"/>
  <c r="J29"/>
  <c r="I281"/>
  <c r="I29"/>
  <c r="I13"/>
  <c r="I288"/>
  <c r="H498"/>
  <c r="I521" l="1"/>
  <c r="H11"/>
  <c r="I11" s="1"/>
  <c r="K27"/>
  <c r="J27"/>
  <c r="K42"/>
  <c r="J42"/>
  <c r="K521"/>
  <c r="J521"/>
  <c r="I27"/>
  <c r="K196"/>
  <c r="J196"/>
  <c r="I196"/>
  <c r="H195"/>
  <c r="H189"/>
  <c r="J189" l="1"/>
  <c r="J11"/>
  <c r="K11"/>
  <c r="I195"/>
  <c r="I189"/>
  <c r="H188"/>
  <c r="I188" s="1"/>
  <c r="K189"/>
  <c r="I277" l="1"/>
  <c r="H274"/>
  <c r="I421"/>
  <c r="I372"/>
  <c r="I373"/>
  <c r="D324"/>
  <c r="D303"/>
  <c r="H253" l="1"/>
  <c r="I603" l="1"/>
  <c r="I600"/>
  <c r="K598"/>
  <c r="J598"/>
  <c r="I598"/>
  <c r="H596"/>
  <c r="D596"/>
  <c r="H593"/>
  <c r="H530" s="1"/>
  <c r="G593"/>
  <c r="G530" s="1"/>
  <c r="E593"/>
  <c r="E530" s="1"/>
  <c r="D593"/>
  <c r="D530" s="1"/>
  <c r="H591"/>
  <c r="G591"/>
  <c r="F591"/>
  <c r="F528" s="1"/>
  <c r="E591"/>
  <c r="E528" s="1"/>
  <c r="D591"/>
  <c r="E565"/>
  <c r="E537" s="1"/>
  <c r="E43" s="1"/>
  <c r="E563"/>
  <c r="E535" s="1"/>
  <c r="E41" s="1"/>
  <c r="F535"/>
  <c r="F41" s="1"/>
  <c r="G535"/>
  <c r="G41" s="1"/>
  <c r="D563"/>
  <c r="K570"/>
  <c r="J570"/>
  <c r="I570"/>
  <c r="D565"/>
  <c r="D537" s="1"/>
  <c r="D568"/>
  <c r="H180"/>
  <c r="H68" s="1"/>
  <c r="H60" s="1"/>
  <c r="D180"/>
  <c r="I187"/>
  <c r="D68" l="1"/>
  <c r="D60" s="1"/>
  <c r="H535"/>
  <c r="D528"/>
  <c r="D590"/>
  <c r="H528"/>
  <c r="H590"/>
  <c r="D535"/>
  <c r="D562"/>
  <c r="K41"/>
  <c r="J41"/>
  <c r="K535"/>
  <c r="J535"/>
  <c r="K591"/>
  <c r="G528"/>
  <c r="J528" s="1"/>
  <c r="I530"/>
  <c r="E520"/>
  <c r="D522"/>
  <c r="F520"/>
  <c r="E522"/>
  <c r="I596"/>
  <c r="I597"/>
  <c r="J591"/>
  <c r="K563"/>
  <c r="J563"/>
  <c r="I593"/>
  <c r="I591"/>
  <c r="I180"/>
  <c r="I563"/>
  <c r="D520" l="1"/>
  <c r="H41"/>
  <c r="I535"/>
  <c r="H520"/>
  <c r="D41"/>
  <c r="I528"/>
  <c r="I590"/>
  <c r="K528"/>
  <c r="G520"/>
  <c r="I520" l="1"/>
  <c r="I41"/>
  <c r="J520"/>
  <c r="K520"/>
  <c r="I572" l="1"/>
  <c r="E154"/>
  <c r="D154"/>
  <c r="D497"/>
  <c r="D490" s="1"/>
  <c r="D554"/>
  <c r="D548" s="1"/>
  <c r="G537"/>
  <c r="G522" s="1"/>
  <c r="H554"/>
  <c r="H548" s="1"/>
  <c r="D126"/>
  <c r="E126"/>
  <c r="F126"/>
  <c r="G126"/>
  <c r="H126"/>
  <c r="H537" l="1"/>
  <c r="H562"/>
  <c r="D43"/>
  <c r="G43"/>
  <c r="I565"/>
  <c r="H330"/>
  <c r="D330"/>
  <c r="K275"/>
  <c r="H522" l="1"/>
  <c r="H43"/>
  <c r="I537"/>
  <c r="K359"/>
  <c r="J359"/>
  <c r="I359"/>
  <c r="I43" l="1"/>
  <c r="I522"/>
  <c r="H244"/>
  <c r="H237" s="1"/>
  <c r="H222" s="1"/>
  <c r="H14" s="1"/>
  <c r="H323"/>
  <c r="H316"/>
  <c r="D323" l="1"/>
  <c r="H497"/>
  <c r="H490" s="1"/>
  <c r="D491"/>
  <c r="D498"/>
  <c r="H540"/>
  <c r="H534" s="1"/>
  <c r="D540"/>
  <c r="D534" s="1"/>
  <c r="H555"/>
  <c r="D555"/>
  <c r="D484" l="1"/>
  <c r="H484"/>
  <c r="H491"/>
  <c r="H533"/>
  <c r="D533"/>
  <c r="D525" s="1"/>
  <c r="D15" s="1"/>
  <c r="F154"/>
  <c r="G154"/>
  <c r="H181"/>
  <c r="D181"/>
  <c r="H527" l="1"/>
  <c r="H525"/>
  <c r="H15" s="1"/>
  <c r="H31"/>
  <c r="D519"/>
  <c r="D527"/>
  <c r="I181"/>
  <c r="H174"/>
  <c r="D174"/>
  <c r="I161"/>
  <c r="K161"/>
  <c r="H154"/>
  <c r="D153"/>
  <c r="H153" l="1"/>
  <c r="I153" s="1"/>
  <c r="H519"/>
  <c r="I519" s="1"/>
  <c r="H166"/>
  <c r="I167"/>
  <c r="I174"/>
  <c r="J154"/>
  <c r="J161"/>
  <c r="I154"/>
  <c r="K154"/>
  <c r="D46"/>
  <c r="D40" s="1"/>
  <c r="H46"/>
  <c r="H40" s="1"/>
  <c r="I568"/>
  <c r="E112"/>
  <c r="F112"/>
  <c r="G112"/>
  <c r="H112"/>
  <c r="D112"/>
  <c r="E98"/>
  <c r="F98"/>
  <c r="G98"/>
  <c r="H98"/>
  <c r="D98"/>
  <c r="D63" s="1"/>
  <c r="E84"/>
  <c r="F84"/>
  <c r="F63" s="1"/>
  <c r="G84"/>
  <c r="H84"/>
  <c r="H63" s="1"/>
  <c r="J70"/>
  <c r="H69"/>
  <c r="I575"/>
  <c r="I569"/>
  <c r="I561"/>
  <c r="I555"/>
  <c r="I504"/>
  <c r="I498"/>
  <c r="K471"/>
  <c r="J471"/>
  <c r="I471"/>
  <c r="K464"/>
  <c r="J464"/>
  <c r="I464"/>
  <c r="K457"/>
  <c r="J457"/>
  <c r="I457"/>
  <c r="I152"/>
  <c r="H146"/>
  <c r="D146"/>
  <c r="K133"/>
  <c r="J133"/>
  <c r="I133"/>
  <c r="H132"/>
  <c r="D132"/>
  <c r="K119"/>
  <c r="J119"/>
  <c r="I119"/>
  <c r="H118"/>
  <c r="D118"/>
  <c r="J91"/>
  <c r="I91"/>
  <c r="H90"/>
  <c r="D90"/>
  <c r="K105"/>
  <c r="J105"/>
  <c r="I105"/>
  <c r="H104"/>
  <c r="D104"/>
  <c r="K77"/>
  <c r="J77"/>
  <c r="I77"/>
  <c r="H76"/>
  <c r="D76"/>
  <c r="K352"/>
  <c r="K345"/>
  <c r="K338"/>
  <c r="J352"/>
  <c r="J345"/>
  <c r="J338"/>
  <c r="I352"/>
  <c r="I345"/>
  <c r="I338"/>
  <c r="I324"/>
  <c r="H351"/>
  <c r="H344"/>
  <c r="H337"/>
  <c r="D337"/>
  <c r="I548"/>
  <c r="I497"/>
  <c r="I562"/>
  <c r="K317"/>
  <c r="J317"/>
  <c r="K310"/>
  <c r="J310"/>
  <c r="J275"/>
  <c r="K268"/>
  <c r="J268"/>
  <c r="J263"/>
  <c r="K254"/>
  <c r="K247"/>
  <c r="J254"/>
  <c r="J247"/>
  <c r="I317"/>
  <c r="I310"/>
  <c r="I275"/>
  <c r="I268"/>
  <c r="I265"/>
  <c r="I263"/>
  <c r="I258"/>
  <c r="H309"/>
  <c r="H302"/>
  <c r="G242"/>
  <c r="G235" s="1"/>
  <c r="H242"/>
  <c r="H235" s="1"/>
  <c r="G240"/>
  <c r="G233" s="1"/>
  <c r="G218" s="1"/>
  <c r="H267"/>
  <c r="H260"/>
  <c r="I254"/>
  <c r="H246"/>
  <c r="D274"/>
  <c r="I274" s="1"/>
  <c r="E63" l="1"/>
  <c r="G63"/>
  <c r="G55" s="1"/>
  <c r="G10" s="1"/>
  <c r="G9" s="1"/>
  <c r="G220"/>
  <c r="G12" s="1"/>
  <c r="H220"/>
  <c r="D55"/>
  <c r="H55"/>
  <c r="I166"/>
  <c r="I160"/>
  <c r="I84"/>
  <c r="I450"/>
  <c r="I90"/>
  <c r="I112"/>
  <c r="H83"/>
  <c r="K70"/>
  <c r="D83"/>
  <c r="I126"/>
  <c r="J84"/>
  <c r="I478"/>
  <c r="I554"/>
  <c r="I98"/>
  <c r="I70"/>
  <c r="I69"/>
  <c r="I470"/>
  <c r="I463"/>
  <c r="I456"/>
  <c r="I104"/>
  <c r="I118"/>
  <c r="I132"/>
  <c r="I146"/>
  <c r="I344"/>
  <c r="I351"/>
  <c r="I76"/>
  <c r="I337"/>
  <c r="I330"/>
  <c r="H240"/>
  <c r="G226"/>
  <c r="G34" s="1"/>
  <c r="H228"/>
  <c r="H36" s="1"/>
  <c r="E242"/>
  <c r="E235" s="1"/>
  <c r="G28" l="1"/>
  <c r="H28"/>
  <c r="H12"/>
  <c r="E220"/>
  <c r="D54"/>
  <c r="G26"/>
  <c r="F55"/>
  <c r="E55"/>
  <c r="D31"/>
  <c r="I83"/>
  <c r="H54"/>
  <c r="H62"/>
  <c r="H233"/>
  <c r="H218" s="1"/>
  <c r="H10" s="1"/>
  <c r="H239"/>
  <c r="J235"/>
  <c r="J242"/>
  <c r="E228"/>
  <c r="H30"/>
  <c r="H230"/>
  <c r="H38" s="1"/>
  <c r="G228"/>
  <c r="H20"/>
  <c r="G18"/>
  <c r="H217" l="1"/>
  <c r="H9"/>
  <c r="E28"/>
  <c r="E12"/>
  <c r="H26"/>
  <c r="J220"/>
  <c r="H232"/>
  <c r="E36"/>
  <c r="E20" s="1"/>
  <c r="H226"/>
  <c r="H34" s="1"/>
  <c r="J228"/>
  <c r="G36"/>
  <c r="I68"/>
  <c r="H22"/>
  <c r="I63"/>
  <c r="H358"/>
  <c r="K324"/>
  <c r="J324"/>
  <c r="I323"/>
  <c r="D302"/>
  <c r="D316"/>
  <c r="I316" s="1"/>
  <c r="D309"/>
  <c r="I309" s="1"/>
  <c r="E240"/>
  <c r="F240"/>
  <c r="K240" s="1"/>
  <c r="D244"/>
  <c r="D242"/>
  <c r="D267"/>
  <c r="I267" s="1"/>
  <c r="I260"/>
  <c r="I253"/>
  <c r="I246"/>
  <c r="J240" l="1"/>
  <c r="E233"/>
  <c r="E218" s="1"/>
  <c r="E10" s="1"/>
  <c r="D235"/>
  <c r="D220" s="1"/>
  <c r="D12" s="1"/>
  <c r="D239"/>
  <c r="I239" s="1"/>
  <c r="H18"/>
  <c r="H17" s="1"/>
  <c r="H33"/>
  <c r="H25"/>
  <c r="J36"/>
  <c r="H225"/>
  <c r="K303"/>
  <c r="J303"/>
  <c r="I358"/>
  <c r="I60"/>
  <c r="I242"/>
  <c r="F233"/>
  <c r="F218" s="1"/>
  <c r="F10" s="1"/>
  <c r="I302"/>
  <c r="I303"/>
  <c r="D233"/>
  <c r="D218" s="1"/>
  <c r="I240"/>
  <c r="D237"/>
  <c r="D222" s="1"/>
  <c r="D14" s="1"/>
  <c r="I244"/>
  <c r="I55"/>
  <c r="J12"/>
  <c r="G20"/>
  <c r="J20" s="1"/>
  <c r="J28"/>
  <c r="K478"/>
  <c r="J478"/>
  <c r="K450"/>
  <c r="J450"/>
  <c r="K126"/>
  <c r="J126"/>
  <c r="K112"/>
  <c r="J112"/>
  <c r="K98"/>
  <c r="J98"/>
  <c r="H139"/>
  <c r="D139"/>
  <c r="H125"/>
  <c r="D125"/>
  <c r="H111"/>
  <c r="D111"/>
  <c r="H97"/>
  <c r="D97"/>
  <c r="D62" s="1"/>
  <c r="D217" l="1"/>
  <c r="D26"/>
  <c r="I218"/>
  <c r="D10"/>
  <c r="D9" s="1"/>
  <c r="E26"/>
  <c r="I62"/>
  <c r="D232"/>
  <c r="D28"/>
  <c r="F26"/>
  <c r="L12"/>
  <c r="D226"/>
  <c r="D34" s="1"/>
  <c r="K233"/>
  <c r="J233"/>
  <c r="I491"/>
  <c r="I533"/>
  <c r="I125"/>
  <c r="I540"/>
  <c r="I54"/>
  <c r="I449"/>
  <c r="I442"/>
  <c r="I443"/>
  <c r="I484"/>
  <c r="I490"/>
  <c r="I477"/>
  <c r="E226"/>
  <c r="D230"/>
  <c r="D38" s="1"/>
  <c r="I237"/>
  <c r="I233"/>
  <c r="D228"/>
  <c r="D36" s="1"/>
  <c r="D20" s="1"/>
  <c r="I235"/>
  <c r="I97"/>
  <c r="I111"/>
  <c r="F226"/>
  <c r="I31"/>
  <c r="J443"/>
  <c r="J63"/>
  <c r="J55"/>
  <c r="K63"/>
  <c r="K443"/>
  <c r="K55"/>
  <c r="I232" l="1"/>
  <c r="D33"/>
  <c r="D30"/>
  <c r="K226"/>
  <c r="F34"/>
  <c r="J226"/>
  <c r="E34"/>
  <c r="I26"/>
  <c r="I217"/>
  <c r="I534"/>
  <c r="I525"/>
  <c r="I40"/>
  <c r="I46"/>
  <c r="I527"/>
  <c r="I228"/>
  <c r="J218"/>
  <c r="K218"/>
  <c r="I220"/>
  <c r="I226"/>
  <c r="D225"/>
  <c r="I225" s="1"/>
  <c r="I230"/>
  <c r="I222"/>
  <c r="D25" l="1"/>
  <c r="I25" s="1"/>
  <c r="L15"/>
  <c r="I15"/>
  <c r="I30"/>
  <c r="K26"/>
  <c r="D22"/>
  <c r="I22" s="1"/>
  <c r="I38"/>
  <c r="D18"/>
  <c r="I34"/>
  <c r="I33"/>
  <c r="I12"/>
  <c r="I28"/>
  <c r="I20"/>
  <c r="I36"/>
  <c r="F18"/>
  <c r="K34"/>
  <c r="L10"/>
  <c r="J26"/>
  <c r="E18"/>
  <c r="J34"/>
  <c r="I10"/>
  <c r="I14" l="1"/>
  <c r="L14"/>
  <c r="K10"/>
  <c r="I9"/>
  <c r="J10"/>
  <c r="J18"/>
  <c r="K18"/>
  <c r="D17"/>
  <c r="I17" s="1"/>
  <c r="I18"/>
</calcChain>
</file>

<file path=xl/sharedStrings.xml><?xml version="1.0" encoding="utf-8"?>
<sst xmlns="http://schemas.openxmlformats.org/spreadsheetml/2006/main" count="2103" uniqueCount="124">
  <si>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</si>
  <si>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</si>
  <si>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</si>
  <si>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</si>
  <si>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</si>
  <si>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</si>
  <si>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</si>
  <si>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</si>
  <si>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</si>
  <si>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</si>
  <si>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</si>
  <si>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</si>
  <si>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</si>
  <si>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</si>
  <si>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</si>
  <si>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</si>
  <si>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</si>
  <si>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</si>
  <si>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</si>
  <si>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</si>
  <si>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</si>
  <si>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</si>
  <si>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</si>
  <si>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</si>
  <si>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</si>
  <si>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</si>
  <si>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</si>
  <si>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</si>
  <si>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</si>
  <si>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</si>
  <si>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</si>
  <si>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</si>
  <si>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</si>
  <si>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</si>
  <si>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</si>
  <si>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</si>
  <si>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</si>
  <si>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</si>
  <si>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</si>
  <si>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</si>
  <si>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</si>
  <si>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</si>
  <si>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</si>
  <si>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</si>
  <si>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</si>
  <si>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</si>
  <si>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</si>
  <si>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</si>
  <si>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</si>
  <si>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</si>
  <si>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</si>
  <si>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</si>
  <si>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</si>
  <si>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</si>
  <si>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Региональный проект 2.1 в целях выполнения задач федерального проекта «Дорожная сеть»
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</si>
  <si>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</si>
  <si>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</si>
  <si>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</si>
  <si>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</si>
  <si>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</si>
  <si>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</si>
  <si>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</si>
  <si>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</si>
  <si>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</si>
  <si>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</si>
  <si>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</si>
  <si>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</si>
  <si>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</si>
  <si>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</si>
  <si>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</si>
  <si>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</si>
  <si>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</si>
  <si>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</si>
  <si>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</si>
  <si>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</si>
  <si>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</si>
  <si>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</si>
  <si>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</si>
  <si>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</si>
  <si>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</si>
  <si>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</si>
  <si>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Мероприятие  1.11 "Строительство (развитие) аэропортвого комплекса "Балаково"</t>
  </si>
  <si>
    <t>Контрольное событие 1.11.1  "Строительство объектов служебно-технической территории аэропорта Балаково"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</si>
  <si>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</si>
  <si>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2.1.1.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</si>
  <si>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2.1.2.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</si>
  <si>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</si>
  <si>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</si>
  <si>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</si>
  <si>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</si>
  <si>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 1.14  "Обеспечение бесперебойного функционирования городского наземного электрического транспорта"</t>
  </si>
  <si>
    <t>Контрольное событие 1.14.1  "Предоставление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"Город Саратов"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</si>
  <si>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</si>
  <si>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</si>
  <si>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2.2.4 Разработка документов транспортного планирования: программ комплексного развития транспортной инфраструктуры, комплексных схем организации дорожного движения</t>
  </si>
  <si>
    <t>произведенных за 2021 год за счет соответствующих источников финансового обеспечения</t>
  </si>
  <si>
    <t>Мероприятие 2.22 «Выполнение мероприятий по ремонту автомобильных дорог общего пользования местного значения в границах городских округов области, за счет средств областного дорожного фонда»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</si>
  <si>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</si>
  <si>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 xml:space="preserve">Мероприятие 2.24 "Капитальный ремонт и (или) ремонт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</si>
  <si>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2.25 "Развитие и увеличение пропускной способности сети автомобильных дорог общего пользования местного значения городских </t>
  </si>
  <si>
    <t>Мероприятие 2.26 «Приведение в нормативное состояние автомобильных дорог общего пользования местного значения городских поселений области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</si>
  <si>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</si>
  <si>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Мероприятие 2.28 «Приведение в нормативное состояние улично-дорожной сети городских округов области, входящих в состав Саратовской агломерации, за счет средств областного дорожного фонда»</t>
  </si>
  <si>
    <t>Мероприятие 2.29 «Приведение в нормативное состояние улично-дорожной сети городских поселений области за счет средств областного дорожного фонда»</t>
  </si>
  <si>
    <t>«Мероприятие 2.30 «Ремонт и содержание автомобильных дорог общего пользования местного значения за счет средств областного дорожного фонда»</t>
  </si>
  <si>
    <t>Мероприятие  1.10  "Обновление наземного электрического трпнспорта для обеспечения организации транспортного обслуживания населения области"</t>
  </si>
  <si>
    <t>Мероприятие  1.15  "Развитие инфраструктуры городского наземного электрического транспорта"</t>
  </si>
  <si>
    <t>Мероприятие  1.16  "Управление принадлежащими Саратовской области акциями открытых акционерных обществ транспортного комплекса"</t>
  </si>
  <si>
    <t xml:space="preserve">
Мероприятие 5.3 "Перевод коммунальной техники на газомоторное топливо"</t>
  </si>
  <si>
    <t>Контрольное событие 5.3.1 "Перевод коммунальной техники на газомоторное топливо"</t>
  </si>
  <si>
    <t>министерство строительства и жилищно-коммунального хозяйства области, предприятия жилищно-коммунального хозяйства области (по согласованию)</t>
  </si>
  <si>
    <t xml:space="preserve">Мероприятие 4.2 "Проектирование и оснащение регионального навигационно-информационного центра Саратовской области"
</t>
  </si>
  <si>
    <t xml:space="preserve">Контрольное событие 4.2.1  "Проектирование и оснащение регионального навигационно-информационного центра Саратовской области"
</t>
  </si>
  <si>
    <t xml:space="preserve">министерство транспорта и дорожного хозяйства области, органы местного самоуправления области (по согласованию)
</t>
  </si>
  <si>
    <t>Подпрограмма 2 "Развитие и обеспечение сохранности сети автомобильных дорог Саратовской области"</t>
  </si>
  <si>
    <t>министерство строительства и ЖКХ области</t>
  </si>
  <si>
    <t>Контрольное событие 2.2.5.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</si>
  <si>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Исполнитель:  министерство транспорта и дорожного хозяйства области</t>
  </si>
  <si>
    <r>
      <t>Мероприятие 1.6</t>
    </r>
    <r>
      <rPr>
        <sz val="7"/>
        <rFont val="Times New Roman"/>
        <family val="1"/>
        <charset val="204"/>
      </rPr>
      <t>  "</t>
    </r>
    <r>
      <rPr>
        <sz val="9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</si>
  <si>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t>Исполнитель:           комитет по реализации инвестиционных проектов в строительстве области, министерство транспорта и дорожного хозяйства области, Федеральное агентство воздушного транспорта</t>
  </si>
  <si>
    <t>Исполнитель:            комитет по реализации инвестиционных проектов в строительстве области, министерство транспорта и дорожного хозяйства области, Федеральное агентство воздушного транспорта</t>
  </si>
  <si>
    <t xml:space="preserve">Исполнитель: министерство транспорта и дорожного хозяйства области,
предприятия транспортного комплекса области (по согласованию)
</t>
  </si>
  <si>
    <t>Исполнитель: министерство промышленности и энергетики области</t>
  </si>
  <si>
    <t>Исполнитель: министерство строительства и жилищно-коммунального хозяйства области, предприятия жилищно-коммунального хозяйства области (по согласованию)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</si>
</sst>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2" fillId="2" borderId="0" xfId="0" applyNumberFormat="1" applyFont="1" applyFill="1"/>
    <xf numFmtId="164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top" wrapText="1"/>
    </xf>
    <xf numFmtId="0" fontId="7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/>
    <xf numFmtId="164" fontId="4" fillId="2" borderId="4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49" fontId="7" fillId="2" borderId="0" xfId="0" applyNumberFormat="1" applyFont="1" applyFill="1"/>
    <xf numFmtId="166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7FF9B"/>
      <color rgb="FFCCFF66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3"/>
  <sheetViews>
    <sheetView tabSelected="1" zoomScaleNormal="100" zoomScaleSheetLayoutView="100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M26" sqref="M26"/>
    </sheetView>
  </sheetViews>
  <sheetFormatPr defaultRowHeight="15"/>
  <cols>
    <col min="1" max="1" width="29.42578125" style="12" customWidth="1"/>
    <col min="2" max="2" width="20" style="42" customWidth="1"/>
    <col min="3" max="3" width="23.5703125" style="43" customWidth="1"/>
    <col min="4" max="4" width="17.7109375" style="12" customWidth="1"/>
    <col min="5" max="5" width="14.28515625" style="12" customWidth="1"/>
    <col min="6" max="6" width="14.140625" style="12" customWidth="1"/>
    <col min="7" max="7" width="12.5703125" style="12" customWidth="1"/>
    <col min="8" max="8" width="13.7109375" style="12" customWidth="1"/>
    <col min="9" max="9" width="13.5703125" style="12" customWidth="1"/>
    <col min="10" max="10" width="14.7109375" style="12" customWidth="1"/>
    <col min="11" max="11" width="14.42578125" style="12" customWidth="1"/>
    <col min="12" max="12" width="14" style="5" customWidth="1"/>
    <col min="13" max="13" width="9.140625" style="12"/>
    <col min="14" max="14" width="11.42578125" style="12" bestFit="1" customWidth="1"/>
    <col min="15" max="16384" width="9.140625" style="12"/>
  </cols>
  <sheetData>
    <row r="1" spans="1:12" ht="13.5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hidden="1" customHeight="1">
      <c r="A2" s="13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idden="1">
      <c r="A3" s="13" t="s">
        <v>78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idden="1">
      <c r="A4" s="13" t="s">
        <v>79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idden="1">
      <c r="A5" s="13" t="s">
        <v>95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ht="54" customHeight="1">
      <c r="A6" s="14" t="s">
        <v>8</v>
      </c>
      <c r="B6" s="15" t="s">
        <v>43</v>
      </c>
      <c r="C6" s="16" t="s">
        <v>0</v>
      </c>
      <c r="D6" s="14" t="s">
        <v>44</v>
      </c>
      <c r="E6" s="14" t="s">
        <v>1</v>
      </c>
      <c r="F6" s="14" t="s">
        <v>2</v>
      </c>
      <c r="G6" s="14" t="s">
        <v>3</v>
      </c>
      <c r="H6" s="14" t="s">
        <v>4</v>
      </c>
      <c r="I6" s="14" t="s">
        <v>5</v>
      </c>
      <c r="J6" s="14"/>
      <c r="K6" s="14"/>
    </row>
    <row r="7" spans="1:12" ht="63.75" customHeight="1">
      <c r="A7" s="14"/>
      <c r="B7" s="15"/>
      <c r="C7" s="16"/>
      <c r="D7" s="14"/>
      <c r="E7" s="14"/>
      <c r="F7" s="14"/>
      <c r="G7" s="14"/>
      <c r="H7" s="14"/>
      <c r="I7" s="17" t="s">
        <v>57</v>
      </c>
      <c r="J7" s="17" t="s">
        <v>6</v>
      </c>
      <c r="K7" s="17" t="s">
        <v>7</v>
      </c>
    </row>
    <row r="8" spans="1:12">
      <c r="A8" s="17">
        <v>1</v>
      </c>
      <c r="B8" s="18">
        <v>2</v>
      </c>
      <c r="C8" s="19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</row>
    <row r="9" spans="1:12" ht="15" customHeight="1">
      <c r="A9" s="20" t="s">
        <v>9</v>
      </c>
      <c r="B9" s="7" t="s">
        <v>10</v>
      </c>
      <c r="C9" s="8" t="s">
        <v>11</v>
      </c>
      <c r="D9" s="2">
        <f>D10+D12+D14+D15</f>
        <v>18369800</v>
      </c>
      <c r="E9" s="2" t="s">
        <v>12</v>
      </c>
      <c r="F9" s="2" t="s">
        <v>12</v>
      </c>
      <c r="G9" s="2">
        <f>G10+G12</f>
        <v>15847739.850680001</v>
      </c>
      <c r="H9" s="2">
        <f>H10+H12+H14+H15</f>
        <v>16120861.582850004</v>
      </c>
      <c r="I9" s="3">
        <f>H9/D9</f>
        <v>0.87757414794118627</v>
      </c>
      <c r="J9" s="2" t="s">
        <v>12</v>
      </c>
      <c r="K9" s="2" t="s">
        <v>12</v>
      </c>
    </row>
    <row r="10" spans="1:12">
      <c r="A10" s="21"/>
      <c r="B10" s="7"/>
      <c r="C10" s="9" t="s">
        <v>13</v>
      </c>
      <c r="D10" s="4">
        <f t="shared" ref="D10:H11" si="0">SUM(D55,D218,D443,D485,D520)</f>
        <v>12482077.800000001</v>
      </c>
      <c r="E10" s="4">
        <f t="shared" si="0"/>
        <v>12482077.800000001</v>
      </c>
      <c r="F10" s="4">
        <f t="shared" si="0"/>
        <v>12205902.107000001</v>
      </c>
      <c r="G10" s="4">
        <f t="shared" si="0"/>
        <v>11948111.250680001</v>
      </c>
      <c r="H10" s="4">
        <f t="shared" si="0"/>
        <v>11787475.022550004</v>
      </c>
      <c r="I10" s="1">
        <f>H10/D10</f>
        <v>0.94435199102428302</v>
      </c>
      <c r="J10" s="1">
        <f>G10/E10</f>
        <v>0.95722134103987089</v>
      </c>
      <c r="K10" s="1">
        <f>G10/F10</f>
        <v>0.9788798194463515</v>
      </c>
      <c r="L10" s="6">
        <f>H10/E10</f>
        <v>0.94435199102428302</v>
      </c>
    </row>
    <row r="11" spans="1:12" ht="15" customHeight="1">
      <c r="A11" s="21"/>
      <c r="B11" s="7"/>
      <c r="C11" s="9" t="s">
        <v>14</v>
      </c>
      <c r="D11" s="4">
        <f t="shared" si="0"/>
        <v>107067.79999999999</v>
      </c>
      <c r="E11" s="4">
        <f t="shared" si="0"/>
        <v>107067.79999999999</v>
      </c>
      <c r="F11" s="4">
        <f t="shared" si="0"/>
        <v>99147.799999999988</v>
      </c>
      <c r="G11" s="4">
        <f t="shared" si="0"/>
        <v>98236.299999999988</v>
      </c>
      <c r="H11" s="4">
        <f t="shared" si="0"/>
        <v>88518.640739999988</v>
      </c>
      <c r="I11" s="1">
        <f>H11/D11</f>
        <v>0.8267531483788777</v>
      </c>
      <c r="J11" s="1">
        <f>G11/E11</f>
        <v>0.9175148830927693</v>
      </c>
      <c r="K11" s="1">
        <f>G11/F11</f>
        <v>0.99080665430801285</v>
      </c>
    </row>
    <row r="12" spans="1:12">
      <c r="A12" s="21"/>
      <c r="B12" s="7"/>
      <c r="C12" s="9" t="s">
        <v>15</v>
      </c>
      <c r="D12" s="4">
        <f>SUM(D57,D220,D445,D487,D522)</f>
        <v>3971084</v>
      </c>
      <c r="E12" s="4">
        <f>SUM(E57,E220,E445,E487,E522)</f>
        <v>3971084</v>
      </c>
      <c r="F12" s="2" t="s">
        <v>12</v>
      </c>
      <c r="G12" s="4">
        <f>SUM(G57,G220,G445,G487,G522)</f>
        <v>3899628.6</v>
      </c>
      <c r="H12" s="4">
        <f>SUM(H57,H220,H445,H487,H522)</f>
        <v>3651785.5603</v>
      </c>
      <c r="I12" s="1">
        <f>H12/D12</f>
        <v>0.91959413608475671</v>
      </c>
      <c r="J12" s="1">
        <f>G12/E12</f>
        <v>0.98200607189371969</v>
      </c>
      <c r="K12" s="3" t="s">
        <v>12</v>
      </c>
      <c r="L12" s="6">
        <f>H12/E12</f>
        <v>0.91959413608475671</v>
      </c>
    </row>
    <row r="13" spans="1:12" ht="15" customHeight="1">
      <c r="A13" s="21"/>
      <c r="B13" s="7"/>
      <c r="C13" s="9" t="s">
        <v>16</v>
      </c>
      <c r="D13" s="4">
        <f>SUM(D58,D221,D446,D488,D523)</f>
        <v>947084</v>
      </c>
      <c r="E13" s="4">
        <f>SUM(E58,E221,E446,E488,E523)</f>
        <v>947084</v>
      </c>
      <c r="F13" s="3" t="s">
        <v>12</v>
      </c>
      <c r="G13" s="4">
        <f>SUM(G58,G221,G446,G488,G523)</f>
        <v>875628.7</v>
      </c>
      <c r="H13" s="4">
        <f>SUM(H58,H221,H446,H488,H523)</f>
        <v>788169.86663999991</v>
      </c>
      <c r="I13" s="1">
        <f>H13/D13</f>
        <v>0.83220692846674627</v>
      </c>
      <c r="J13" s="1">
        <f>G13/E13</f>
        <v>0.92455231003796912</v>
      </c>
      <c r="K13" s="3" t="s">
        <v>12</v>
      </c>
    </row>
    <row r="14" spans="1:12">
      <c r="A14" s="21"/>
      <c r="B14" s="7"/>
      <c r="C14" s="9" t="s">
        <v>17</v>
      </c>
      <c r="D14" s="4">
        <f>SUM(D59,D222,D447,D489,D524)</f>
        <v>53088.2</v>
      </c>
      <c r="E14" s="3" t="s">
        <v>12</v>
      </c>
      <c r="F14" s="3" t="s">
        <v>12</v>
      </c>
      <c r="G14" s="3" t="s">
        <v>12</v>
      </c>
      <c r="H14" s="4">
        <f>SUM(H59,H222,H447,H489,H524)</f>
        <v>52973.8</v>
      </c>
      <c r="I14" s="1">
        <f t="shared" ref="I14:I15" si="1">H14/D14</f>
        <v>0.99784509552028522</v>
      </c>
      <c r="J14" s="3" t="s">
        <v>12</v>
      </c>
      <c r="K14" s="3" t="s">
        <v>12</v>
      </c>
      <c r="L14" s="6">
        <f>H14/D14</f>
        <v>0.99784509552028522</v>
      </c>
    </row>
    <row r="15" spans="1:12" ht="23.45" customHeight="1">
      <c r="A15" s="21"/>
      <c r="B15" s="7"/>
      <c r="C15" s="9" t="s">
        <v>18</v>
      </c>
      <c r="D15" s="4">
        <f>SUM(D60,D223,D448,D490,D525)</f>
        <v>1863550</v>
      </c>
      <c r="E15" s="3" t="s">
        <v>12</v>
      </c>
      <c r="F15" s="3" t="s">
        <v>12</v>
      </c>
      <c r="G15" s="3" t="s">
        <v>12</v>
      </c>
      <c r="H15" s="4">
        <f>SUM(H60,H223,H448,H490,H525)</f>
        <v>628627.19999999995</v>
      </c>
      <c r="I15" s="1">
        <f t="shared" si="1"/>
        <v>0.33732778836092403</v>
      </c>
      <c r="J15" s="3" t="s">
        <v>12</v>
      </c>
      <c r="K15" s="3" t="s">
        <v>12</v>
      </c>
      <c r="L15" s="6">
        <f>H15/D15</f>
        <v>0.33732778836092403</v>
      </c>
    </row>
    <row r="16" spans="1:12">
      <c r="A16" s="21"/>
      <c r="B16" s="10" t="s">
        <v>46</v>
      </c>
      <c r="C16" s="10"/>
      <c r="D16" s="10"/>
      <c r="E16" s="10"/>
      <c r="F16" s="10"/>
      <c r="G16" s="10"/>
      <c r="H16" s="10"/>
      <c r="I16" s="10"/>
      <c r="J16" s="10"/>
      <c r="K16" s="10"/>
      <c r="L16" s="6"/>
    </row>
    <row r="17" spans="1:11">
      <c r="A17" s="21"/>
      <c r="B17" s="7"/>
      <c r="C17" s="8" t="s">
        <v>11</v>
      </c>
      <c r="D17" s="22">
        <f>SUM(D18:D23)</f>
        <v>6944521</v>
      </c>
      <c r="E17" s="2" t="s">
        <v>12</v>
      </c>
      <c r="F17" s="2" t="s">
        <v>12</v>
      </c>
      <c r="G17" s="2" t="s">
        <v>12</v>
      </c>
      <c r="H17" s="22">
        <f t="shared" ref="H17" si="2">SUM(H18:H23)</f>
        <v>6807366.4314100007</v>
      </c>
      <c r="I17" s="3">
        <f>H17/D17</f>
        <v>0.98024995984748275</v>
      </c>
      <c r="J17" s="2" t="s">
        <v>12</v>
      </c>
      <c r="K17" s="2" t="s">
        <v>12</v>
      </c>
    </row>
    <row r="18" spans="1:11">
      <c r="A18" s="21"/>
      <c r="B18" s="7"/>
      <c r="C18" s="9" t="s">
        <v>13</v>
      </c>
      <c r="D18" s="23">
        <f>SUM(D34)</f>
        <v>5370121</v>
      </c>
      <c r="E18" s="23">
        <f t="shared" ref="E18:H18" si="3">SUM(E34)</f>
        <v>5370121</v>
      </c>
      <c r="F18" s="23">
        <f t="shared" si="3"/>
        <v>5364205.5000000009</v>
      </c>
      <c r="G18" s="23">
        <f t="shared" si="3"/>
        <v>5238377.9133400004</v>
      </c>
      <c r="H18" s="23">
        <f t="shared" si="3"/>
        <v>5232966.4314100007</v>
      </c>
      <c r="I18" s="1">
        <f>H18/D18</f>
        <v>0.97445968748376444</v>
      </c>
      <c r="J18" s="1">
        <f>G18/E18</f>
        <v>0.97546738953181877</v>
      </c>
      <c r="K18" s="1">
        <f>G18/F18</f>
        <v>0.97654310845100911</v>
      </c>
    </row>
    <row r="19" spans="1:11" ht="24">
      <c r="A19" s="21"/>
      <c r="B19" s="7"/>
      <c r="C19" s="9" t="s">
        <v>14</v>
      </c>
      <c r="D19" s="23"/>
      <c r="E19" s="24"/>
      <c r="F19" s="24"/>
      <c r="G19" s="2"/>
      <c r="H19" s="4"/>
      <c r="I19" s="1"/>
      <c r="J19" s="3"/>
      <c r="K19" s="3"/>
    </row>
    <row r="20" spans="1:11">
      <c r="A20" s="21"/>
      <c r="B20" s="7"/>
      <c r="C20" s="9" t="s">
        <v>15</v>
      </c>
      <c r="D20" s="23">
        <f>SUM(D36)</f>
        <v>1574000</v>
      </c>
      <c r="E20" s="23">
        <f t="shared" ref="D20:G22" si="4">SUM(E36)</f>
        <v>1574000</v>
      </c>
      <c r="F20" s="2" t="s">
        <v>12</v>
      </c>
      <c r="G20" s="23">
        <f t="shared" si="4"/>
        <v>1574000</v>
      </c>
      <c r="H20" s="23">
        <f t="shared" ref="H20" si="5">SUM(H36)</f>
        <v>1574000</v>
      </c>
      <c r="I20" s="1">
        <f>H20/D20</f>
        <v>1</v>
      </c>
      <c r="J20" s="1">
        <f>G20/E20</f>
        <v>1</v>
      </c>
      <c r="K20" s="3"/>
    </row>
    <row r="21" spans="1:11" ht="36">
      <c r="A21" s="21"/>
      <c r="B21" s="7"/>
      <c r="C21" s="9" t="s">
        <v>16</v>
      </c>
      <c r="D21" s="23"/>
      <c r="E21" s="2"/>
      <c r="F21" s="2"/>
      <c r="G21" s="2"/>
      <c r="H21" s="4"/>
      <c r="I21" s="1"/>
      <c r="J21" s="3"/>
      <c r="K21" s="3"/>
    </row>
    <row r="22" spans="1:11">
      <c r="A22" s="21"/>
      <c r="B22" s="7"/>
      <c r="C22" s="9" t="s">
        <v>17</v>
      </c>
      <c r="D22" s="23">
        <f t="shared" si="4"/>
        <v>400</v>
      </c>
      <c r="E22" s="2" t="s">
        <v>12</v>
      </c>
      <c r="F22" s="2" t="s">
        <v>12</v>
      </c>
      <c r="G22" s="2" t="s">
        <v>12</v>
      </c>
      <c r="H22" s="23">
        <f t="shared" ref="H22" si="6">SUM(H38)</f>
        <v>400</v>
      </c>
      <c r="I22" s="1">
        <f>H22/D22</f>
        <v>1</v>
      </c>
      <c r="J22" s="2" t="s">
        <v>12</v>
      </c>
      <c r="K22" s="2" t="s">
        <v>12</v>
      </c>
    </row>
    <row r="23" spans="1:11">
      <c r="A23" s="21"/>
      <c r="B23" s="7"/>
      <c r="C23" s="9" t="s">
        <v>18</v>
      </c>
      <c r="D23" s="23"/>
      <c r="E23" s="2" t="s">
        <v>12</v>
      </c>
      <c r="F23" s="2" t="s">
        <v>12</v>
      </c>
      <c r="G23" s="2" t="s">
        <v>12</v>
      </c>
      <c r="H23" s="4"/>
      <c r="I23" s="1"/>
      <c r="J23" s="2" t="s">
        <v>12</v>
      </c>
      <c r="K23" s="2" t="s">
        <v>12</v>
      </c>
    </row>
    <row r="24" spans="1:11">
      <c r="A24" s="21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3"/>
    </row>
    <row r="25" spans="1:11" ht="15" customHeight="1">
      <c r="A25" s="21"/>
      <c r="B25" s="7" t="s">
        <v>20</v>
      </c>
      <c r="C25" s="8" t="s">
        <v>11</v>
      </c>
      <c r="D25" s="2">
        <f>SUM(D26,D28,D30,D31)</f>
        <v>18113730</v>
      </c>
      <c r="E25" s="2" t="s">
        <v>12</v>
      </c>
      <c r="F25" s="2" t="s">
        <v>12</v>
      </c>
      <c r="G25" s="2" t="s">
        <v>12</v>
      </c>
      <c r="H25" s="2">
        <f>SUM(H26,H28,H30,H31)</f>
        <v>15936791.582850004</v>
      </c>
      <c r="I25" s="3">
        <f>H25/D25</f>
        <v>0.87981832471004062</v>
      </c>
      <c r="J25" s="2" t="s">
        <v>12</v>
      </c>
      <c r="K25" s="2" t="s">
        <v>12</v>
      </c>
    </row>
    <row r="26" spans="1:11">
      <c r="A26" s="21"/>
      <c r="B26" s="7"/>
      <c r="C26" s="9" t="s">
        <v>13</v>
      </c>
      <c r="D26" s="4">
        <f t="shared" ref="D26:H27" si="7">SUM(D63,D218,D443,D485,D528)</f>
        <v>12466237.800000001</v>
      </c>
      <c r="E26" s="4">
        <f t="shared" si="7"/>
        <v>12466237.800000001</v>
      </c>
      <c r="F26" s="4">
        <f t="shared" si="7"/>
        <v>12197982.107000001</v>
      </c>
      <c r="G26" s="4">
        <f t="shared" si="7"/>
        <v>11940191.250680001</v>
      </c>
      <c r="H26" s="4">
        <f t="shared" si="7"/>
        <v>11779555.022550004</v>
      </c>
      <c r="I26" s="1">
        <f>H26/D26</f>
        <v>0.94491659885952139</v>
      </c>
      <c r="J26" s="3">
        <f>G26/E26</f>
        <v>0.9578023010823683</v>
      </c>
      <c r="K26" s="3">
        <f>G26/F26</f>
        <v>0.97886610637245797</v>
      </c>
    </row>
    <row r="27" spans="1:11" ht="15" customHeight="1">
      <c r="A27" s="21"/>
      <c r="B27" s="7"/>
      <c r="C27" s="9" t="s">
        <v>14</v>
      </c>
      <c r="D27" s="26">
        <f t="shared" si="7"/>
        <v>91227.799999999988</v>
      </c>
      <c r="E27" s="4">
        <f t="shared" si="7"/>
        <v>91227.799999999988</v>
      </c>
      <c r="F27" s="4">
        <f t="shared" si="7"/>
        <v>91227.799999999988</v>
      </c>
      <c r="G27" s="4">
        <f t="shared" si="7"/>
        <v>90316.299999999988</v>
      </c>
      <c r="H27" s="4">
        <f t="shared" si="7"/>
        <v>80598.640739999988</v>
      </c>
      <c r="I27" s="1">
        <f>H27/D27</f>
        <v>0.88348771690208461</v>
      </c>
      <c r="J27" s="3">
        <f>G27/E27</f>
        <v>0.99000852810217943</v>
      </c>
      <c r="K27" s="3">
        <f>G27/F27</f>
        <v>0.99000852810217943</v>
      </c>
    </row>
    <row r="28" spans="1:11">
      <c r="A28" s="21"/>
      <c r="B28" s="7"/>
      <c r="C28" s="9" t="s">
        <v>15</v>
      </c>
      <c r="D28" s="4">
        <f>SUM(D65,D220,D445,D487,D530)</f>
        <v>3842924</v>
      </c>
      <c r="E28" s="4">
        <f>SUM(E65,E220,E445,E487,E530)</f>
        <v>3842924</v>
      </c>
      <c r="F28" s="2" t="s">
        <v>12</v>
      </c>
      <c r="G28" s="4">
        <f>SUM(G65,G220,G445,G487,G530)</f>
        <v>3835548.6</v>
      </c>
      <c r="H28" s="4">
        <f>SUM(H65,H220,H445,H487,H530)</f>
        <v>3587705.5603</v>
      </c>
      <c r="I28" s="1">
        <f>H28/D28</f>
        <v>0.93358743506246811</v>
      </c>
      <c r="J28" s="1">
        <f>G28/E28</f>
        <v>0.99808078431944014</v>
      </c>
      <c r="K28" s="3" t="s">
        <v>12</v>
      </c>
    </row>
    <row r="29" spans="1:11" ht="15" customHeight="1">
      <c r="A29" s="21"/>
      <c r="B29" s="7"/>
      <c r="C29" s="9" t="s">
        <v>16</v>
      </c>
      <c r="D29" s="4">
        <f>SUM(D66,D221,D446,D488,D531)</f>
        <v>818924</v>
      </c>
      <c r="E29" s="4">
        <f>SUM(E66,E221,E446,E488,E531)</f>
        <v>818924</v>
      </c>
      <c r="F29" s="2" t="s">
        <v>12</v>
      </c>
      <c r="G29" s="4">
        <f>SUM(G66,G221,G446,G488,G531)</f>
        <v>811548.7</v>
      </c>
      <c r="H29" s="4">
        <f>SUM(H66,H221,H446,H488,H531)</f>
        <v>724089.86663999991</v>
      </c>
      <c r="I29" s="1">
        <f>H29/D29</f>
        <v>0.88419666127748109</v>
      </c>
      <c r="J29" s="1">
        <f>G29/E29</f>
        <v>0.99099391396515424</v>
      </c>
      <c r="K29" s="3" t="s">
        <v>12</v>
      </c>
    </row>
    <row r="30" spans="1:11">
      <c r="A30" s="21"/>
      <c r="B30" s="7"/>
      <c r="C30" s="9" t="s">
        <v>17</v>
      </c>
      <c r="D30" s="4">
        <f>SUM(D67,D222,D447)</f>
        <v>53088.2</v>
      </c>
      <c r="E30" s="2" t="s">
        <v>12</v>
      </c>
      <c r="F30" s="2" t="s">
        <v>12</v>
      </c>
      <c r="G30" s="2" t="s">
        <v>12</v>
      </c>
      <c r="H30" s="4">
        <f>SUM(H67,H222,H447)</f>
        <v>52973.8</v>
      </c>
      <c r="I30" s="1">
        <f t="shared" ref="I30:I31" si="8">H30/D30</f>
        <v>0.99784509552028522</v>
      </c>
      <c r="J30" s="3" t="s">
        <v>12</v>
      </c>
      <c r="K30" s="3" t="s">
        <v>12</v>
      </c>
    </row>
    <row r="31" spans="1:11">
      <c r="A31" s="21"/>
      <c r="B31" s="7"/>
      <c r="C31" s="9" t="s">
        <v>18</v>
      </c>
      <c r="D31" s="4">
        <f>SUM(D68,D223,D448,D490,D533)</f>
        <v>1751480</v>
      </c>
      <c r="E31" s="2" t="s">
        <v>12</v>
      </c>
      <c r="F31" s="2" t="s">
        <v>12</v>
      </c>
      <c r="G31" s="2" t="s">
        <v>12</v>
      </c>
      <c r="H31" s="4">
        <f>SUM(H68,H223,H448,H490,H533)</f>
        <v>516557.2</v>
      </c>
      <c r="I31" s="1">
        <f t="shared" si="8"/>
        <v>0.29492611962454612</v>
      </c>
      <c r="J31" s="3" t="s">
        <v>12</v>
      </c>
      <c r="K31" s="3" t="s">
        <v>12</v>
      </c>
    </row>
    <row r="32" spans="1:11">
      <c r="A32" s="21"/>
      <c r="B32" s="10" t="s">
        <v>46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21"/>
      <c r="B33" s="7"/>
      <c r="C33" s="8" t="s">
        <v>11</v>
      </c>
      <c r="D33" s="22">
        <f>SUM(D34:D39)</f>
        <v>6944521</v>
      </c>
      <c r="E33" s="2" t="s">
        <v>12</v>
      </c>
      <c r="F33" s="2" t="s">
        <v>12</v>
      </c>
      <c r="G33" s="2" t="s">
        <v>12</v>
      </c>
      <c r="H33" s="22">
        <f t="shared" ref="H33" si="9">SUM(H34:H39)</f>
        <v>6807366.4314100007</v>
      </c>
      <c r="I33" s="3">
        <f>H33/D33</f>
        <v>0.98024995984748275</v>
      </c>
      <c r="J33" s="2" t="s">
        <v>12</v>
      </c>
      <c r="K33" s="2" t="s">
        <v>12</v>
      </c>
    </row>
    <row r="34" spans="1:11">
      <c r="A34" s="21"/>
      <c r="B34" s="7"/>
      <c r="C34" s="9" t="s">
        <v>13</v>
      </c>
      <c r="D34" s="23">
        <f>SUM(D226)</f>
        <v>5370121</v>
      </c>
      <c r="E34" s="23">
        <f>SUM(E226)</f>
        <v>5370121</v>
      </c>
      <c r="F34" s="23">
        <f>SUM(F226)</f>
        <v>5364205.5000000009</v>
      </c>
      <c r="G34" s="23">
        <f>SUM(G226)</f>
        <v>5238377.9133400004</v>
      </c>
      <c r="H34" s="23">
        <f>SUM(H226)</f>
        <v>5232966.4314100007</v>
      </c>
      <c r="I34" s="1">
        <f>H34/D34</f>
        <v>0.97445968748376444</v>
      </c>
      <c r="J34" s="1">
        <f>G34/E34</f>
        <v>0.97546738953181877</v>
      </c>
      <c r="K34" s="1">
        <f>G34/F34</f>
        <v>0.97654310845100911</v>
      </c>
    </row>
    <row r="35" spans="1:11" ht="24">
      <c r="A35" s="21"/>
      <c r="B35" s="7"/>
      <c r="C35" s="9" t="s">
        <v>14</v>
      </c>
      <c r="D35" s="23"/>
      <c r="E35" s="24"/>
      <c r="F35" s="24"/>
      <c r="G35" s="2"/>
      <c r="H35" s="4"/>
      <c r="I35" s="1"/>
      <c r="J35" s="3"/>
      <c r="K35" s="3"/>
    </row>
    <row r="36" spans="1:11">
      <c r="A36" s="21"/>
      <c r="B36" s="7"/>
      <c r="C36" s="9" t="s">
        <v>15</v>
      </c>
      <c r="D36" s="23">
        <f>SUM(D228)</f>
        <v>1574000</v>
      </c>
      <c r="E36" s="23">
        <f>SUM(E228)</f>
        <v>1574000</v>
      </c>
      <c r="F36" s="2" t="s">
        <v>12</v>
      </c>
      <c r="G36" s="23">
        <f>SUM(G228)</f>
        <v>1574000</v>
      </c>
      <c r="H36" s="23">
        <f>SUM(H228)</f>
        <v>1574000</v>
      </c>
      <c r="I36" s="1">
        <f>H36/D36</f>
        <v>1</v>
      </c>
      <c r="J36" s="1">
        <f>G36/E36</f>
        <v>1</v>
      </c>
      <c r="K36" s="1"/>
    </row>
    <row r="37" spans="1:11" ht="36">
      <c r="A37" s="21"/>
      <c r="B37" s="7"/>
      <c r="C37" s="9" t="s">
        <v>16</v>
      </c>
      <c r="D37" s="23"/>
      <c r="E37" s="2"/>
      <c r="F37" s="2"/>
      <c r="G37" s="2"/>
      <c r="H37" s="4"/>
      <c r="I37" s="1"/>
      <c r="J37" s="3"/>
      <c r="K37" s="3"/>
    </row>
    <row r="38" spans="1:11">
      <c r="A38" s="21"/>
      <c r="B38" s="7"/>
      <c r="C38" s="9" t="s">
        <v>17</v>
      </c>
      <c r="D38" s="23">
        <f>SUM(D230)</f>
        <v>400</v>
      </c>
      <c r="E38" s="2" t="s">
        <v>12</v>
      </c>
      <c r="F38" s="2" t="s">
        <v>12</v>
      </c>
      <c r="G38" s="2" t="s">
        <v>12</v>
      </c>
      <c r="H38" s="23">
        <f>SUM(H230)</f>
        <v>400</v>
      </c>
      <c r="I38" s="1">
        <f t="shared" ref="I38" si="10">H38/D38</f>
        <v>1</v>
      </c>
      <c r="J38" s="3" t="s">
        <v>12</v>
      </c>
      <c r="K38" s="3" t="s">
        <v>12</v>
      </c>
    </row>
    <row r="39" spans="1:11">
      <c r="A39" s="21"/>
      <c r="B39" s="7"/>
      <c r="C39" s="9" t="s">
        <v>18</v>
      </c>
      <c r="D39" s="23"/>
      <c r="E39" s="2" t="s">
        <v>12</v>
      </c>
      <c r="F39" s="2" t="s">
        <v>12</v>
      </c>
      <c r="G39" s="2" t="s">
        <v>12</v>
      </c>
      <c r="H39" s="4"/>
      <c r="I39" s="1"/>
      <c r="J39" s="3" t="s">
        <v>12</v>
      </c>
      <c r="K39" s="3" t="s">
        <v>12</v>
      </c>
    </row>
    <row r="40" spans="1:11" ht="15" customHeight="1">
      <c r="A40" s="21"/>
      <c r="B40" s="7" t="s">
        <v>21</v>
      </c>
      <c r="C40" s="8" t="s">
        <v>11</v>
      </c>
      <c r="D40" s="2">
        <f>SUM(D41,D43,D46)</f>
        <v>256035</v>
      </c>
      <c r="E40" s="2" t="s">
        <v>12</v>
      </c>
      <c r="F40" s="2" t="s">
        <v>12</v>
      </c>
      <c r="G40" s="2" t="s">
        <v>12</v>
      </c>
      <c r="H40" s="2">
        <f>SUM(H41,H43,H46)</f>
        <v>184035</v>
      </c>
      <c r="I40" s="3">
        <f>H40/D40</f>
        <v>0.71878844689202648</v>
      </c>
      <c r="J40" s="2" t="s">
        <v>12</v>
      </c>
      <c r="K40" s="2" t="s">
        <v>12</v>
      </c>
    </row>
    <row r="41" spans="1:11">
      <c r="A41" s="21"/>
      <c r="B41" s="7"/>
      <c r="C41" s="9" t="s">
        <v>13</v>
      </c>
      <c r="D41" s="4">
        <f t="shared" ref="D41:H44" si="11">SUM(D535)</f>
        <v>15840</v>
      </c>
      <c r="E41" s="4">
        <f t="shared" si="11"/>
        <v>15840</v>
      </c>
      <c r="F41" s="4">
        <f t="shared" si="11"/>
        <v>7920</v>
      </c>
      <c r="G41" s="4">
        <f t="shared" si="11"/>
        <v>7920</v>
      </c>
      <c r="H41" s="4">
        <f t="shared" si="11"/>
        <v>7920</v>
      </c>
      <c r="I41" s="1">
        <f>H41/D41</f>
        <v>0.5</v>
      </c>
      <c r="J41" s="1">
        <f>G41/E41</f>
        <v>0.5</v>
      </c>
      <c r="K41" s="1">
        <f>G41/F41</f>
        <v>1</v>
      </c>
    </row>
    <row r="42" spans="1:11" ht="15" customHeight="1">
      <c r="A42" s="21"/>
      <c r="B42" s="7"/>
      <c r="C42" s="9" t="s">
        <v>14</v>
      </c>
      <c r="D42" s="4">
        <f t="shared" si="11"/>
        <v>15840</v>
      </c>
      <c r="E42" s="4">
        <f t="shared" si="11"/>
        <v>15840</v>
      </c>
      <c r="F42" s="4">
        <f t="shared" si="11"/>
        <v>7920</v>
      </c>
      <c r="G42" s="4">
        <f t="shared" si="11"/>
        <v>7920</v>
      </c>
      <c r="H42" s="4">
        <f t="shared" si="11"/>
        <v>7920</v>
      </c>
      <c r="I42" s="1">
        <f>H42/D42</f>
        <v>0.5</v>
      </c>
      <c r="J42" s="1">
        <f>G42/E42</f>
        <v>0.5</v>
      </c>
      <c r="K42" s="1">
        <f>G42/F42</f>
        <v>1</v>
      </c>
    </row>
    <row r="43" spans="1:11">
      <c r="A43" s="21"/>
      <c r="B43" s="7"/>
      <c r="C43" s="9" t="s">
        <v>15</v>
      </c>
      <c r="D43" s="4">
        <f t="shared" si="11"/>
        <v>128160</v>
      </c>
      <c r="E43" s="4">
        <f t="shared" si="11"/>
        <v>128160</v>
      </c>
      <c r="F43" s="2" t="s">
        <v>12</v>
      </c>
      <c r="G43" s="4">
        <f t="shared" si="11"/>
        <v>64080</v>
      </c>
      <c r="H43" s="4">
        <f t="shared" si="11"/>
        <v>64080</v>
      </c>
      <c r="I43" s="1">
        <f>H43/D43</f>
        <v>0.5</v>
      </c>
      <c r="J43" s="2" t="s">
        <v>12</v>
      </c>
      <c r="K43" s="2" t="s">
        <v>12</v>
      </c>
    </row>
    <row r="44" spans="1:11" ht="15" customHeight="1">
      <c r="A44" s="21"/>
      <c r="B44" s="7"/>
      <c r="C44" s="9" t="s">
        <v>16</v>
      </c>
      <c r="D44" s="4">
        <f t="shared" si="11"/>
        <v>128160</v>
      </c>
      <c r="E44" s="4">
        <f t="shared" si="11"/>
        <v>128160</v>
      </c>
      <c r="F44" s="2" t="s">
        <v>12</v>
      </c>
      <c r="G44" s="4">
        <f t="shared" si="11"/>
        <v>64080</v>
      </c>
      <c r="H44" s="4">
        <f t="shared" si="11"/>
        <v>64080</v>
      </c>
      <c r="I44" s="1">
        <f>H44/D44</f>
        <v>0.5</v>
      </c>
      <c r="J44" s="2" t="s">
        <v>12</v>
      </c>
      <c r="K44" s="2" t="s">
        <v>12</v>
      </c>
    </row>
    <row r="45" spans="1:11">
      <c r="A45" s="21"/>
      <c r="B45" s="7"/>
      <c r="C45" s="9" t="s">
        <v>17</v>
      </c>
      <c r="D45" s="4"/>
      <c r="E45" s="2" t="s">
        <v>12</v>
      </c>
      <c r="F45" s="2" t="s">
        <v>12</v>
      </c>
      <c r="G45" s="2" t="s">
        <v>12</v>
      </c>
      <c r="H45" s="4"/>
      <c r="I45" s="1"/>
      <c r="J45" s="2" t="s">
        <v>12</v>
      </c>
      <c r="K45" s="2" t="s">
        <v>12</v>
      </c>
    </row>
    <row r="46" spans="1:11">
      <c r="A46" s="21"/>
      <c r="B46" s="7"/>
      <c r="C46" s="9" t="s">
        <v>18</v>
      </c>
      <c r="D46" s="4">
        <f>SUM(D540)</f>
        <v>112035</v>
      </c>
      <c r="E46" s="2" t="s">
        <v>12</v>
      </c>
      <c r="F46" s="2" t="s">
        <v>12</v>
      </c>
      <c r="G46" s="2" t="s">
        <v>12</v>
      </c>
      <c r="H46" s="4">
        <f>SUM(H540)</f>
        <v>112035</v>
      </c>
      <c r="I46" s="1">
        <f t="shared" ref="I46" si="12">H46/D46</f>
        <v>1</v>
      </c>
      <c r="J46" s="3" t="s">
        <v>12</v>
      </c>
      <c r="K46" s="3" t="s">
        <v>12</v>
      </c>
    </row>
    <row r="47" spans="1:11">
      <c r="A47" s="27"/>
      <c r="B47" s="7" t="s">
        <v>115</v>
      </c>
      <c r="C47" s="8" t="s">
        <v>11</v>
      </c>
      <c r="D47" s="4">
        <v>35</v>
      </c>
      <c r="E47" s="2"/>
      <c r="F47" s="2"/>
      <c r="G47" s="2"/>
      <c r="H47" s="4">
        <v>35</v>
      </c>
      <c r="I47" s="1"/>
      <c r="J47" s="3"/>
      <c r="K47" s="3"/>
    </row>
    <row r="48" spans="1:11">
      <c r="A48" s="27"/>
      <c r="B48" s="7"/>
      <c r="C48" s="9" t="s">
        <v>13</v>
      </c>
      <c r="D48" s="4"/>
      <c r="E48" s="2"/>
      <c r="F48" s="2"/>
      <c r="G48" s="2"/>
      <c r="H48" s="4"/>
      <c r="I48" s="1"/>
      <c r="J48" s="3"/>
      <c r="K48" s="3"/>
    </row>
    <row r="49" spans="1:12" ht="24">
      <c r="A49" s="27"/>
      <c r="B49" s="7"/>
      <c r="C49" s="9" t="s">
        <v>14</v>
      </c>
      <c r="D49" s="4"/>
      <c r="E49" s="2"/>
      <c r="F49" s="2"/>
      <c r="G49" s="2"/>
      <c r="H49" s="4"/>
      <c r="I49" s="1"/>
      <c r="J49" s="3"/>
      <c r="K49" s="3"/>
    </row>
    <row r="50" spans="1:12">
      <c r="A50" s="27"/>
      <c r="B50" s="7"/>
      <c r="C50" s="9" t="s">
        <v>15</v>
      </c>
      <c r="D50" s="4"/>
      <c r="E50" s="2"/>
      <c r="F50" s="2"/>
      <c r="G50" s="2"/>
      <c r="H50" s="4"/>
      <c r="I50" s="1"/>
      <c r="J50" s="3"/>
      <c r="K50" s="3"/>
    </row>
    <row r="51" spans="1:12" ht="36">
      <c r="A51" s="27"/>
      <c r="B51" s="7"/>
      <c r="C51" s="9" t="s">
        <v>16</v>
      </c>
      <c r="D51" s="4"/>
      <c r="E51" s="2"/>
      <c r="F51" s="2"/>
      <c r="G51" s="2"/>
      <c r="H51" s="4"/>
      <c r="I51" s="1"/>
      <c r="J51" s="3"/>
      <c r="K51" s="3"/>
    </row>
    <row r="52" spans="1:12">
      <c r="A52" s="27"/>
      <c r="B52" s="7"/>
      <c r="C52" s="9" t="s">
        <v>17</v>
      </c>
      <c r="D52" s="4"/>
      <c r="E52" s="2"/>
      <c r="F52" s="2"/>
      <c r="G52" s="2"/>
      <c r="H52" s="4"/>
      <c r="I52" s="1"/>
      <c r="J52" s="3"/>
      <c r="K52" s="3"/>
    </row>
    <row r="53" spans="1:12">
      <c r="A53" s="28"/>
      <c r="B53" s="7"/>
      <c r="C53" s="9" t="s">
        <v>18</v>
      </c>
      <c r="D53" s="4">
        <v>35</v>
      </c>
      <c r="E53" s="2"/>
      <c r="F53" s="2"/>
      <c r="G53" s="2"/>
      <c r="H53" s="4">
        <v>35</v>
      </c>
      <c r="I53" s="1"/>
      <c r="J53" s="3"/>
      <c r="K53" s="3"/>
    </row>
    <row r="54" spans="1:12" ht="15" customHeight="1">
      <c r="A54" s="29" t="s">
        <v>22</v>
      </c>
      <c r="B54" s="7" t="s">
        <v>80</v>
      </c>
      <c r="C54" s="8" t="s">
        <v>11</v>
      </c>
      <c r="D54" s="2">
        <f>SUM(D55:D60)</f>
        <v>2531673.4</v>
      </c>
      <c r="E54" s="2" t="s">
        <v>12</v>
      </c>
      <c r="F54" s="2" t="s">
        <v>12</v>
      </c>
      <c r="G54" s="2" t="s">
        <v>12</v>
      </c>
      <c r="H54" s="2">
        <f t="shared" ref="H54" si="13">SUM(H55:H60)</f>
        <v>1031439.9</v>
      </c>
      <c r="I54" s="3">
        <f>H54/D54</f>
        <v>0.40741428179480027</v>
      </c>
      <c r="J54" s="2" t="s">
        <v>12</v>
      </c>
      <c r="K54" s="2" t="s">
        <v>12</v>
      </c>
    </row>
    <row r="55" spans="1:12">
      <c r="A55" s="29"/>
      <c r="B55" s="7"/>
      <c r="C55" s="9" t="s">
        <v>13</v>
      </c>
      <c r="D55" s="4">
        <f>SUM(D63)</f>
        <v>836673.4</v>
      </c>
      <c r="E55" s="4">
        <f t="shared" ref="E55:H55" si="14">SUM(E63)</f>
        <v>836673.4</v>
      </c>
      <c r="F55" s="4">
        <f t="shared" si="14"/>
        <v>836562.7350000001</v>
      </c>
      <c r="G55" s="4">
        <f t="shared" si="14"/>
        <v>833879.96234000009</v>
      </c>
      <c r="H55" s="4">
        <f t="shared" si="14"/>
        <v>747688.9</v>
      </c>
      <c r="I55" s="1">
        <f>H55/D55</f>
        <v>0.89364487983005081</v>
      </c>
      <c r="J55" s="1">
        <f>G55/E55</f>
        <v>0.99666125675801343</v>
      </c>
      <c r="K55" s="1">
        <f>G55/F55</f>
        <v>0.9967931004481092</v>
      </c>
      <c r="L55" s="6"/>
    </row>
    <row r="56" spans="1:12" ht="15" customHeight="1">
      <c r="A56" s="29"/>
      <c r="B56" s="7"/>
      <c r="C56" s="9" t="s">
        <v>14</v>
      </c>
      <c r="D56" s="4"/>
      <c r="E56" s="4"/>
      <c r="F56" s="4"/>
      <c r="G56" s="4"/>
      <c r="H56" s="4"/>
      <c r="I56" s="1"/>
      <c r="J56" s="1"/>
      <c r="K56" s="3"/>
    </row>
    <row r="57" spans="1:12">
      <c r="A57" s="29"/>
      <c r="B57" s="7"/>
      <c r="C57" s="9" t="s">
        <v>15</v>
      </c>
      <c r="D57" s="4"/>
      <c r="E57" s="4"/>
      <c r="F57" s="2" t="s">
        <v>12</v>
      </c>
      <c r="G57" s="4"/>
      <c r="H57" s="4"/>
      <c r="I57" s="1"/>
      <c r="J57" s="3" t="s">
        <v>12</v>
      </c>
      <c r="K57" s="3" t="s">
        <v>12</v>
      </c>
      <c r="L57" s="44"/>
    </row>
    <row r="58" spans="1:12" ht="15" customHeight="1">
      <c r="A58" s="29"/>
      <c r="B58" s="7"/>
      <c r="C58" s="9" t="s">
        <v>16</v>
      </c>
      <c r="D58" s="4"/>
      <c r="E58" s="4"/>
      <c r="F58" s="4"/>
      <c r="G58" s="4"/>
      <c r="H58" s="4"/>
      <c r="I58" s="1"/>
      <c r="J58" s="1"/>
      <c r="K58" s="3"/>
    </row>
    <row r="59" spans="1:12">
      <c r="A59" s="29"/>
      <c r="B59" s="7"/>
      <c r="C59" s="9" t="s">
        <v>17</v>
      </c>
      <c r="D59" s="4"/>
      <c r="E59" s="2" t="s">
        <v>12</v>
      </c>
      <c r="F59" s="2" t="s">
        <v>12</v>
      </c>
      <c r="G59" s="2" t="s">
        <v>12</v>
      </c>
      <c r="H59" s="4"/>
      <c r="I59" s="1"/>
      <c r="J59" s="3" t="s">
        <v>12</v>
      </c>
      <c r="K59" s="3" t="s">
        <v>12</v>
      </c>
      <c r="L59" s="6"/>
    </row>
    <row r="60" spans="1:12">
      <c r="A60" s="29"/>
      <c r="B60" s="7"/>
      <c r="C60" s="9" t="s">
        <v>18</v>
      </c>
      <c r="D60" s="4">
        <f>D68</f>
        <v>1695000</v>
      </c>
      <c r="E60" s="2" t="s">
        <v>12</v>
      </c>
      <c r="F60" s="2" t="s">
        <v>12</v>
      </c>
      <c r="G60" s="2" t="s">
        <v>12</v>
      </c>
      <c r="H60" s="4">
        <f>H68</f>
        <v>283751</v>
      </c>
      <c r="I60" s="1">
        <f t="shared" ref="I60" si="15">H60/D60</f>
        <v>0.16740471976401181</v>
      </c>
      <c r="J60" s="3" t="s">
        <v>12</v>
      </c>
      <c r="K60" s="3" t="s">
        <v>12</v>
      </c>
      <c r="L60" s="6"/>
    </row>
    <row r="61" spans="1:12">
      <c r="A61" s="29"/>
      <c r="B61" s="30" t="s">
        <v>19</v>
      </c>
      <c r="C61" s="30"/>
      <c r="D61" s="30"/>
      <c r="E61" s="30"/>
      <c r="F61" s="30"/>
      <c r="G61" s="30"/>
      <c r="H61" s="30"/>
      <c r="I61" s="30"/>
      <c r="J61" s="30"/>
      <c r="K61" s="3"/>
      <c r="L61" s="6"/>
    </row>
    <row r="62" spans="1:12" ht="15" customHeight="1">
      <c r="A62" s="29"/>
      <c r="B62" s="7" t="s">
        <v>20</v>
      </c>
      <c r="C62" s="8" t="s">
        <v>11</v>
      </c>
      <c r="D62" s="4">
        <f>SUM(D69,D83,D97,D111,D125,D139,D153,D174,D188,D166,D202,D209)</f>
        <v>2531673.4</v>
      </c>
      <c r="E62" s="2" t="s">
        <v>12</v>
      </c>
      <c r="F62" s="2" t="s">
        <v>12</v>
      </c>
      <c r="G62" s="2" t="s">
        <v>12</v>
      </c>
      <c r="H62" s="2">
        <f t="shared" ref="H62" si="16">SUM(H63:H68)</f>
        <v>1031439.9</v>
      </c>
      <c r="I62" s="3">
        <f>H62/D62</f>
        <v>0.40741428179480027</v>
      </c>
      <c r="J62" s="2" t="s">
        <v>12</v>
      </c>
      <c r="K62" s="2" t="s">
        <v>12</v>
      </c>
    </row>
    <row r="63" spans="1:12">
      <c r="A63" s="29"/>
      <c r="B63" s="7"/>
      <c r="C63" s="9" t="s">
        <v>13</v>
      </c>
      <c r="D63" s="4">
        <f>SUM(D70,D84,D98,D112,D126,D140,D154,D175,D189,D167,D203,D210)</f>
        <v>836673.4</v>
      </c>
      <c r="E63" s="4">
        <f t="shared" ref="E63:H63" si="17">SUM(E70,E84,E98,E112,E126,E140,E154,E175,E189,E167,E203,E210)</f>
        <v>836673.4</v>
      </c>
      <c r="F63" s="4">
        <f t="shared" si="17"/>
        <v>836562.7350000001</v>
      </c>
      <c r="G63" s="4">
        <f t="shared" si="17"/>
        <v>833879.96234000009</v>
      </c>
      <c r="H63" s="4">
        <f t="shared" si="17"/>
        <v>747688.9</v>
      </c>
      <c r="I63" s="1">
        <f>H63/D63</f>
        <v>0.89364487983005081</v>
      </c>
      <c r="J63" s="1">
        <f>G63/E63</f>
        <v>0.99666125675801343</v>
      </c>
      <c r="K63" s="1">
        <f>G63/F63</f>
        <v>0.9967931004481092</v>
      </c>
    </row>
    <row r="64" spans="1:12" ht="15" customHeight="1">
      <c r="A64" s="29"/>
      <c r="B64" s="7"/>
      <c r="C64" s="9" t="s">
        <v>14</v>
      </c>
      <c r="D64" s="4"/>
      <c r="E64" s="4"/>
      <c r="F64" s="4"/>
      <c r="G64" s="4"/>
      <c r="H64" s="4"/>
      <c r="I64" s="1"/>
      <c r="J64" s="1"/>
      <c r="K64" s="3"/>
    </row>
    <row r="65" spans="1:11">
      <c r="A65" s="29"/>
      <c r="B65" s="7"/>
      <c r="C65" s="9" t="s">
        <v>15</v>
      </c>
      <c r="D65" s="4"/>
      <c r="E65" s="4"/>
      <c r="F65" s="2" t="s">
        <v>12</v>
      </c>
      <c r="G65" s="4"/>
      <c r="H65" s="4"/>
      <c r="I65" s="1"/>
      <c r="J65" s="1"/>
      <c r="K65" s="1"/>
    </row>
    <row r="66" spans="1:11" ht="15" customHeight="1">
      <c r="A66" s="29"/>
      <c r="B66" s="7"/>
      <c r="C66" s="9" t="s">
        <v>16</v>
      </c>
      <c r="D66" s="4"/>
      <c r="E66" s="4"/>
      <c r="F66" s="4"/>
      <c r="G66" s="4"/>
      <c r="H66" s="4"/>
      <c r="I66" s="1"/>
      <c r="J66" s="1"/>
      <c r="K66" s="3"/>
    </row>
    <row r="67" spans="1:11">
      <c r="A67" s="29"/>
      <c r="B67" s="7"/>
      <c r="C67" s="9" t="s">
        <v>17</v>
      </c>
      <c r="D67" s="4"/>
      <c r="E67" s="2" t="s">
        <v>12</v>
      </c>
      <c r="F67" s="2" t="s">
        <v>12</v>
      </c>
      <c r="G67" s="2" t="s">
        <v>12</v>
      </c>
      <c r="H67" s="4"/>
      <c r="I67" s="1"/>
      <c r="J67" s="3" t="s">
        <v>12</v>
      </c>
      <c r="K67" s="3" t="s">
        <v>12</v>
      </c>
    </row>
    <row r="68" spans="1:11">
      <c r="A68" s="29"/>
      <c r="B68" s="7"/>
      <c r="C68" s="9" t="s">
        <v>18</v>
      </c>
      <c r="D68" s="4">
        <f t="shared" ref="D68:H68" si="18">SUM(D75,D89,D103,D117,D131,D145,D159,D180,D194,D172,D208,D215)</f>
        <v>1695000</v>
      </c>
      <c r="E68" s="4">
        <f t="shared" si="18"/>
        <v>0</v>
      </c>
      <c r="F68" s="4">
        <f t="shared" si="18"/>
        <v>0</v>
      </c>
      <c r="G68" s="4">
        <f t="shared" si="18"/>
        <v>0</v>
      </c>
      <c r="H68" s="4">
        <f t="shared" si="18"/>
        <v>283751</v>
      </c>
      <c r="I68" s="1">
        <f t="shared" ref="I68" si="19">H68/D68</f>
        <v>0.16740471976401181</v>
      </c>
      <c r="J68" s="3" t="s">
        <v>12</v>
      </c>
      <c r="K68" s="3" t="s">
        <v>12</v>
      </c>
    </row>
    <row r="69" spans="1:11" ht="15" customHeight="1">
      <c r="A69" s="7" t="s">
        <v>23</v>
      </c>
      <c r="B69" s="7" t="s">
        <v>27</v>
      </c>
      <c r="C69" s="8" t="s">
        <v>11</v>
      </c>
      <c r="D69" s="2">
        <f>SUM(D70:D75)</f>
        <v>21784</v>
      </c>
      <c r="E69" s="2" t="s">
        <v>12</v>
      </c>
      <c r="F69" s="2" t="s">
        <v>12</v>
      </c>
      <c r="G69" s="2" t="s">
        <v>12</v>
      </c>
      <c r="H69" s="2">
        <f>SUM(H70:H75)</f>
        <v>19968.400000000001</v>
      </c>
      <c r="I69" s="3">
        <f>H69/D69</f>
        <v>0.91665442526625052</v>
      </c>
      <c r="J69" s="2" t="s">
        <v>12</v>
      </c>
      <c r="K69" s="2" t="s">
        <v>12</v>
      </c>
    </row>
    <row r="70" spans="1:11">
      <c r="A70" s="7"/>
      <c r="B70" s="7"/>
      <c r="C70" s="9" t="s">
        <v>13</v>
      </c>
      <c r="D70" s="4">
        <f>SUM(D77)</f>
        <v>21784</v>
      </c>
      <c r="E70" s="4">
        <f t="shared" ref="E70:H70" si="20">SUM(E77)</f>
        <v>21784</v>
      </c>
      <c r="F70" s="4">
        <f t="shared" si="20"/>
        <v>21783.958999999999</v>
      </c>
      <c r="G70" s="4">
        <f t="shared" si="20"/>
        <v>21777.842000000001</v>
      </c>
      <c r="H70" s="4">
        <f t="shared" si="20"/>
        <v>19968.400000000001</v>
      </c>
      <c r="I70" s="1">
        <f>H70/D70</f>
        <v>0.91665442526625052</v>
      </c>
      <c r="J70" s="1">
        <f>G70/E70</f>
        <v>0.99971731546088871</v>
      </c>
      <c r="K70" s="1">
        <f>G70/F70</f>
        <v>0.99971919704769929</v>
      </c>
    </row>
    <row r="71" spans="1:11" ht="15" customHeight="1">
      <c r="A71" s="7"/>
      <c r="B71" s="7"/>
      <c r="C71" s="9" t="s">
        <v>14</v>
      </c>
      <c r="D71" s="4"/>
      <c r="E71" s="4"/>
      <c r="F71" s="4"/>
      <c r="G71" s="4"/>
      <c r="H71" s="2"/>
      <c r="I71" s="1"/>
      <c r="J71" s="3"/>
      <c r="K71" s="3"/>
    </row>
    <row r="72" spans="1:11">
      <c r="A72" s="7"/>
      <c r="B72" s="7"/>
      <c r="C72" s="9" t="s">
        <v>15</v>
      </c>
      <c r="D72" s="4"/>
      <c r="E72" s="4"/>
      <c r="F72" s="4"/>
      <c r="G72" s="4"/>
      <c r="H72" s="2"/>
      <c r="I72" s="1"/>
      <c r="J72" s="3"/>
      <c r="K72" s="3"/>
    </row>
    <row r="73" spans="1:11" ht="15" customHeight="1">
      <c r="A73" s="7"/>
      <c r="B73" s="7"/>
      <c r="C73" s="9" t="s">
        <v>16</v>
      </c>
      <c r="D73" s="4"/>
      <c r="E73" s="4"/>
      <c r="F73" s="4"/>
      <c r="G73" s="4"/>
      <c r="H73" s="4"/>
      <c r="I73" s="1"/>
      <c r="J73" s="4"/>
      <c r="K73" s="4"/>
    </row>
    <row r="74" spans="1:11">
      <c r="A74" s="7"/>
      <c r="B74" s="7"/>
      <c r="C74" s="9" t="s">
        <v>17</v>
      </c>
      <c r="D74" s="4"/>
      <c r="E74" s="2" t="s">
        <v>12</v>
      </c>
      <c r="F74" s="2" t="s">
        <v>12</v>
      </c>
      <c r="G74" s="2" t="s">
        <v>12</v>
      </c>
      <c r="H74" s="4"/>
      <c r="I74" s="1"/>
      <c r="J74" s="2" t="s">
        <v>12</v>
      </c>
      <c r="K74" s="2" t="s">
        <v>12</v>
      </c>
    </row>
    <row r="75" spans="1:11">
      <c r="A75" s="7"/>
      <c r="B75" s="7"/>
      <c r="C75" s="9" t="s">
        <v>18</v>
      </c>
      <c r="D75" s="4"/>
      <c r="E75" s="2" t="s">
        <v>12</v>
      </c>
      <c r="F75" s="2" t="s">
        <v>12</v>
      </c>
      <c r="G75" s="2" t="s">
        <v>12</v>
      </c>
      <c r="H75" s="4"/>
      <c r="I75" s="1"/>
      <c r="J75" s="2" t="s">
        <v>12</v>
      </c>
      <c r="K75" s="2" t="s">
        <v>12</v>
      </c>
    </row>
    <row r="76" spans="1:11">
      <c r="A76" s="7" t="s">
        <v>61</v>
      </c>
      <c r="B76" s="7" t="s">
        <v>38</v>
      </c>
      <c r="C76" s="8" t="s">
        <v>11</v>
      </c>
      <c r="D76" s="2">
        <f>SUM(D77:D82)</f>
        <v>21784</v>
      </c>
      <c r="E76" s="2" t="s">
        <v>12</v>
      </c>
      <c r="F76" s="2" t="s">
        <v>12</v>
      </c>
      <c r="G76" s="2" t="s">
        <v>12</v>
      </c>
      <c r="H76" s="2">
        <f>SUM(H77:H82)</f>
        <v>19968.400000000001</v>
      </c>
      <c r="I76" s="3">
        <f>H76/D76</f>
        <v>0.91665442526625052</v>
      </c>
      <c r="J76" s="2" t="s">
        <v>12</v>
      </c>
      <c r="K76" s="2" t="s">
        <v>12</v>
      </c>
    </row>
    <row r="77" spans="1:11">
      <c r="A77" s="7"/>
      <c r="B77" s="7"/>
      <c r="C77" s="9" t="s">
        <v>13</v>
      </c>
      <c r="D77" s="4">
        <v>21784</v>
      </c>
      <c r="E77" s="4">
        <v>21784</v>
      </c>
      <c r="F77" s="4">
        <v>21783.958999999999</v>
      </c>
      <c r="G77" s="4">
        <v>21777.842000000001</v>
      </c>
      <c r="H77" s="4">
        <v>19968.400000000001</v>
      </c>
      <c r="I77" s="1">
        <f>H77/D77</f>
        <v>0.91665442526625052</v>
      </c>
      <c r="J77" s="1">
        <f>G77/E77</f>
        <v>0.99971731546088871</v>
      </c>
      <c r="K77" s="1">
        <f>G77/F77</f>
        <v>0.99971919704769929</v>
      </c>
    </row>
    <row r="78" spans="1:11" ht="24">
      <c r="A78" s="7"/>
      <c r="B78" s="7"/>
      <c r="C78" s="9" t="s">
        <v>14</v>
      </c>
      <c r="D78" s="4"/>
      <c r="E78" s="4"/>
      <c r="F78" s="4"/>
      <c r="G78" s="4"/>
      <c r="H78" s="2"/>
      <c r="I78" s="1"/>
      <c r="J78" s="3"/>
      <c r="K78" s="3"/>
    </row>
    <row r="79" spans="1:11">
      <c r="A79" s="7"/>
      <c r="B79" s="7"/>
      <c r="C79" s="9" t="s">
        <v>15</v>
      </c>
      <c r="D79" s="4"/>
      <c r="E79" s="4"/>
      <c r="F79" s="4"/>
      <c r="G79" s="4"/>
      <c r="H79" s="2"/>
      <c r="I79" s="1"/>
      <c r="J79" s="3"/>
      <c r="K79" s="3"/>
    </row>
    <row r="80" spans="1:11" ht="36">
      <c r="A80" s="7"/>
      <c r="B80" s="7"/>
      <c r="C80" s="9" t="s">
        <v>16</v>
      </c>
      <c r="D80" s="4"/>
      <c r="E80" s="4"/>
      <c r="F80" s="4"/>
      <c r="G80" s="4"/>
      <c r="H80" s="4"/>
      <c r="I80" s="1"/>
      <c r="J80" s="4"/>
      <c r="K80" s="4"/>
    </row>
    <row r="81" spans="1:11">
      <c r="A81" s="7"/>
      <c r="B81" s="7"/>
      <c r="C81" s="9" t="s">
        <v>17</v>
      </c>
      <c r="D81" s="4"/>
      <c r="E81" s="2" t="s">
        <v>12</v>
      </c>
      <c r="F81" s="2" t="s">
        <v>12</v>
      </c>
      <c r="G81" s="2" t="s">
        <v>12</v>
      </c>
      <c r="H81" s="4"/>
      <c r="I81" s="1"/>
      <c r="J81" s="2" t="s">
        <v>12</v>
      </c>
      <c r="K81" s="2" t="s">
        <v>12</v>
      </c>
    </row>
    <row r="82" spans="1:11">
      <c r="A82" s="7"/>
      <c r="B82" s="7"/>
      <c r="C82" s="9" t="s">
        <v>18</v>
      </c>
      <c r="D82" s="4"/>
      <c r="E82" s="2" t="s">
        <v>12</v>
      </c>
      <c r="F82" s="2" t="s">
        <v>12</v>
      </c>
      <c r="G82" s="2" t="s">
        <v>12</v>
      </c>
      <c r="H82" s="4"/>
      <c r="I82" s="1"/>
      <c r="J82" s="2" t="s">
        <v>12</v>
      </c>
      <c r="K82" s="2" t="s">
        <v>12</v>
      </c>
    </row>
    <row r="83" spans="1:11" ht="15" customHeight="1">
      <c r="A83" s="7" t="s">
        <v>24</v>
      </c>
      <c r="B83" s="7" t="s">
        <v>25</v>
      </c>
      <c r="C83" s="8" t="s">
        <v>11</v>
      </c>
      <c r="D83" s="2">
        <f>SUM(D84:D89)</f>
        <v>11761.4</v>
      </c>
      <c r="E83" s="2" t="s">
        <v>12</v>
      </c>
      <c r="F83" s="2" t="s">
        <v>12</v>
      </c>
      <c r="G83" s="2" t="s">
        <v>12</v>
      </c>
      <c r="H83" s="2">
        <f>SUM(H84:H89)</f>
        <v>13082.5</v>
      </c>
      <c r="I83" s="3">
        <f>H83/D83</f>
        <v>1.1123250633427995</v>
      </c>
      <c r="J83" s="2" t="s">
        <v>12</v>
      </c>
      <c r="K83" s="2" t="s">
        <v>12</v>
      </c>
    </row>
    <row r="84" spans="1:11">
      <c r="A84" s="7"/>
      <c r="B84" s="7"/>
      <c r="C84" s="9" t="s">
        <v>13</v>
      </c>
      <c r="D84" s="4">
        <f>SUM(D91)</f>
        <v>11761.4</v>
      </c>
      <c r="E84" s="4">
        <f t="shared" ref="E84:H84" si="21">SUM(E91)</f>
        <v>11761.4</v>
      </c>
      <c r="F84" s="4">
        <f t="shared" si="21"/>
        <v>11761.4</v>
      </c>
      <c r="G84" s="4">
        <f t="shared" si="21"/>
        <v>10689.04434</v>
      </c>
      <c r="H84" s="4">
        <f t="shared" si="21"/>
        <v>13082.5</v>
      </c>
      <c r="I84" s="1">
        <f>H84/D84</f>
        <v>1.1123250633427995</v>
      </c>
      <c r="J84" s="1">
        <f>G84/E84</f>
        <v>0.90882414848572457</v>
      </c>
      <c r="K84" s="1">
        <v>0</v>
      </c>
    </row>
    <row r="85" spans="1:11" ht="15" customHeight="1">
      <c r="A85" s="7"/>
      <c r="B85" s="7"/>
      <c r="C85" s="9" t="s">
        <v>14</v>
      </c>
      <c r="D85" s="4"/>
      <c r="E85" s="4"/>
      <c r="F85" s="4"/>
      <c r="G85" s="4"/>
      <c r="H85" s="2"/>
      <c r="I85" s="1"/>
      <c r="J85" s="3"/>
      <c r="K85" s="3"/>
    </row>
    <row r="86" spans="1:11">
      <c r="A86" s="7"/>
      <c r="B86" s="7"/>
      <c r="C86" s="9" t="s">
        <v>15</v>
      </c>
      <c r="D86" s="4"/>
      <c r="E86" s="4"/>
      <c r="F86" s="4"/>
      <c r="G86" s="4"/>
      <c r="H86" s="2"/>
      <c r="I86" s="1"/>
      <c r="J86" s="3"/>
      <c r="K86" s="3"/>
    </row>
    <row r="87" spans="1:11" ht="15" customHeight="1">
      <c r="A87" s="7"/>
      <c r="B87" s="7"/>
      <c r="C87" s="9" t="s">
        <v>16</v>
      </c>
      <c r="D87" s="4"/>
      <c r="E87" s="4"/>
      <c r="F87" s="4"/>
      <c r="G87" s="4"/>
      <c r="H87" s="2"/>
      <c r="I87" s="1"/>
      <c r="J87" s="3"/>
      <c r="K87" s="3"/>
    </row>
    <row r="88" spans="1:11">
      <c r="A88" s="7"/>
      <c r="B88" s="7"/>
      <c r="C88" s="9" t="s">
        <v>17</v>
      </c>
      <c r="D88" s="4"/>
      <c r="E88" s="2" t="s">
        <v>12</v>
      </c>
      <c r="F88" s="2" t="s">
        <v>12</v>
      </c>
      <c r="G88" s="2" t="s">
        <v>12</v>
      </c>
      <c r="H88" s="4"/>
      <c r="I88" s="1"/>
      <c r="J88" s="2" t="s">
        <v>12</v>
      </c>
      <c r="K88" s="2" t="s">
        <v>12</v>
      </c>
    </row>
    <row r="89" spans="1:11">
      <c r="A89" s="7"/>
      <c r="B89" s="7"/>
      <c r="C89" s="9" t="s">
        <v>18</v>
      </c>
      <c r="D89" s="4"/>
      <c r="E89" s="2" t="s">
        <v>12</v>
      </c>
      <c r="F89" s="2" t="s">
        <v>12</v>
      </c>
      <c r="G89" s="2" t="s">
        <v>12</v>
      </c>
      <c r="H89" s="4"/>
      <c r="I89" s="1"/>
      <c r="J89" s="2" t="s">
        <v>12</v>
      </c>
      <c r="K89" s="2" t="s">
        <v>12</v>
      </c>
    </row>
    <row r="90" spans="1:11">
      <c r="A90" s="7" t="s">
        <v>62</v>
      </c>
      <c r="B90" s="7" t="s">
        <v>38</v>
      </c>
      <c r="C90" s="8" t="s">
        <v>11</v>
      </c>
      <c r="D90" s="2">
        <f>SUM(D91:D96)</f>
        <v>11761.4</v>
      </c>
      <c r="E90" s="2" t="s">
        <v>12</v>
      </c>
      <c r="F90" s="2" t="s">
        <v>12</v>
      </c>
      <c r="G90" s="2" t="s">
        <v>12</v>
      </c>
      <c r="H90" s="2">
        <f>SUM(H91:H96)</f>
        <v>13082.5</v>
      </c>
      <c r="I90" s="3">
        <f>H90/D90</f>
        <v>1.1123250633427995</v>
      </c>
      <c r="J90" s="2" t="s">
        <v>12</v>
      </c>
      <c r="K90" s="2" t="s">
        <v>12</v>
      </c>
    </row>
    <row r="91" spans="1:11">
      <c r="A91" s="7"/>
      <c r="B91" s="7"/>
      <c r="C91" s="9" t="s">
        <v>13</v>
      </c>
      <c r="D91" s="4">
        <v>11761.4</v>
      </c>
      <c r="E91" s="4">
        <v>11761.4</v>
      </c>
      <c r="F91" s="4">
        <v>11761.4</v>
      </c>
      <c r="G91" s="4">
        <v>10689.04434</v>
      </c>
      <c r="H91" s="4">
        <v>13082.5</v>
      </c>
      <c r="I91" s="1">
        <f>H91/D91</f>
        <v>1.1123250633427995</v>
      </c>
      <c r="J91" s="1">
        <f>G91/E91</f>
        <v>0.90882414848572457</v>
      </c>
      <c r="K91" s="1">
        <v>0</v>
      </c>
    </row>
    <row r="92" spans="1:11" ht="24">
      <c r="A92" s="7"/>
      <c r="B92" s="7"/>
      <c r="C92" s="9" t="s">
        <v>14</v>
      </c>
      <c r="D92" s="4"/>
      <c r="E92" s="4"/>
      <c r="F92" s="4"/>
      <c r="G92" s="4"/>
      <c r="H92" s="2"/>
      <c r="I92" s="1"/>
      <c r="J92" s="3"/>
      <c r="K92" s="3"/>
    </row>
    <row r="93" spans="1:11">
      <c r="A93" s="7"/>
      <c r="B93" s="7"/>
      <c r="C93" s="9" t="s">
        <v>15</v>
      </c>
      <c r="D93" s="4"/>
      <c r="E93" s="4"/>
      <c r="F93" s="4"/>
      <c r="G93" s="4"/>
      <c r="H93" s="2"/>
      <c r="I93" s="1"/>
      <c r="J93" s="3"/>
      <c r="K93" s="3"/>
    </row>
    <row r="94" spans="1:11" ht="36">
      <c r="A94" s="7"/>
      <c r="B94" s="7"/>
      <c r="C94" s="9" t="s">
        <v>16</v>
      </c>
      <c r="D94" s="4"/>
      <c r="E94" s="4"/>
      <c r="F94" s="4"/>
      <c r="G94" s="4"/>
      <c r="H94" s="2"/>
      <c r="I94" s="1"/>
      <c r="J94" s="3"/>
      <c r="K94" s="3"/>
    </row>
    <row r="95" spans="1:11">
      <c r="A95" s="7"/>
      <c r="B95" s="7"/>
      <c r="C95" s="9" t="s">
        <v>17</v>
      </c>
      <c r="D95" s="4"/>
      <c r="E95" s="2" t="s">
        <v>12</v>
      </c>
      <c r="F95" s="2" t="s">
        <v>12</v>
      </c>
      <c r="G95" s="2" t="s">
        <v>12</v>
      </c>
      <c r="H95" s="4"/>
      <c r="I95" s="1"/>
      <c r="J95" s="2" t="s">
        <v>12</v>
      </c>
      <c r="K95" s="2" t="s">
        <v>12</v>
      </c>
    </row>
    <row r="96" spans="1:11">
      <c r="A96" s="7"/>
      <c r="B96" s="7"/>
      <c r="C96" s="9" t="s">
        <v>18</v>
      </c>
      <c r="D96" s="4"/>
      <c r="E96" s="2" t="s">
        <v>12</v>
      </c>
      <c r="F96" s="2" t="s">
        <v>12</v>
      </c>
      <c r="G96" s="2" t="s">
        <v>12</v>
      </c>
      <c r="H96" s="4"/>
      <c r="I96" s="1"/>
      <c r="J96" s="2" t="s">
        <v>12</v>
      </c>
      <c r="K96" s="2" t="s">
        <v>12</v>
      </c>
    </row>
    <row r="97" spans="1:11" ht="15" customHeight="1">
      <c r="A97" s="7" t="s">
        <v>26</v>
      </c>
      <c r="B97" s="7" t="s">
        <v>27</v>
      </c>
      <c r="C97" s="8" t="s">
        <v>11</v>
      </c>
      <c r="D97" s="2">
        <f>SUM(D98:D103)</f>
        <v>443873</v>
      </c>
      <c r="E97" s="2" t="s">
        <v>12</v>
      </c>
      <c r="F97" s="2" t="s">
        <v>12</v>
      </c>
      <c r="G97" s="2" t="s">
        <v>12</v>
      </c>
      <c r="H97" s="2">
        <f>SUM(H98:H103)</f>
        <v>440287.3</v>
      </c>
      <c r="I97" s="3">
        <f>H97/D97</f>
        <v>0.99192178843948609</v>
      </c>
      <c r="J97" s="2" t="s">
        <v>12</v>
      </c>
      <c r="K97" s="2" t="s">
        <v>12</v>
      </c>
    </row>
    <row r="98" spans="1:11">
      <c r="A98" s="7"/>
      <c r="B98" s="7"/>
      <c r="C98" s="9" t="s">
        <v>13</v>
      </c>
      <c r="D98" s="4">
        <f>SUM(D105)</f>
        <v>443873</v>
      </c>
      <c r="E98" s="4">
        <f t="shared" ref="E98:H98" si="22">SUM(E105)</f>
        <v>443873</v>
      </c>
      <c r="F98" s="4">
        <f t="shared" si="22"/>
        <v>443872.97600000002</v>
      </c>
      <c r="G98" s="4">
        <f t="shared" si="22"/>
        <v>443872.97600000002</v>
      </c>
      <c r="H98" s="4">
        <f t="shared" si="22"/>
        <v>440287.3</v>
      </c>
      <c r="I98" s="1">
        <f>H98/D98</f>
        <v>0.99192178843948609</v>
      </c>
      <c r="J98" s="1">
        <f>G98/E98</f>
        <v>0.99999994593048014</v>
      </c>
      <c r="K98" s="1">
        <f>G98/F98</f>
        <v>1</v>
      </c>
    </row>
    <row r="99" spans="1:11" ht="15" customHeight="1">
      <c r="A99" s="7"/>
      <c r="B99" s="7"/>
      <c r="C99" s="9" t="s">
        <v>14</v>
      </c>
      <c r="D99" s="4"/>
      <c r="E99" s="4"/>
      <c r="F99" s="4"/>
      <c r="G99" s="4"/>
      <c r="H99" s="2"/>
      <c r="I99" s="1"/>
      <c r="J99" s="3"/>
      <c r="K99" s="3"/>
    </row>
    <row r="100" spans="1:11">
      <c r="A100" s="7"/>
      <c r="B100" s="7"/>
      <c r="C100" s="9" t="s">
        <v>15</v>
      </c>
      <c r="D100" s="4"/>
      <c r="E100" s="4"/>
      <c r="F100" s="4"/>
      <c r="G100" s="4"/>
      <c r="H100" s="2"/>
      <c r="I100" s="1"/>
      <c r="J100" s="3"/>
      <c r="K100" s="3"/>
    </row>
    <row r="101" spans="1:11" ht="15" customHeight="1">
      <c r="A101" s="7"/>
      <c r="B101" s="7"/>
      <c r="C101" s="9" t="s">
        <v>16</v>
      </c>
      <c r="D101" s="4"/>
      <c r="E101" s="4"/>
      <c r="F101" s="4"/>
      <c r="G101" s="4"/>
      <c r="H101" s="4"/>
      <c r="I101" s="1"/>
      <c r="J101" s="4"/>
      <c r="K101" s="4"/>
    </row>
    <row r="102" spans="1:11">
      <c r="A102" s="7"/>
      <c r="B102" s="7"/>
      <c r="C102" s="9" t="s">
        <v>17</v>
      </c>
      <c r="D102" s="4"/>
      <c r="E102" s="2" t="s">
        <v>12</v>
      </c>
      <c r="F102" s="2" t="s">
        <v>12</v>
      </c>
      <c r="G102" s="2" t="s">
        <v>12</v>
      </c>
      <c r="H102" s="4"/>
      <c r="I102" s="1"/>
      <c r="J102" s="2" t="s">
        <v>12</v>
      </c>
      <c r="K102" s="2" t="s">
        <v>12</v>
      </c>
    </row>
    <row r="103" spans="1:11">
      <c r="A103" s="7"/>
      <c r="B103" s="7"/>
      <c r="C103" s="9" t="s">
        <v>18</v>
      </c>
      <c r="D103" s="4"/>
      <c r="E103" s="2" t="s">
        <v>12</v>
      </c>
      <c r="F103" s="2" t="s">
        <v>12</v>
      </c>
      <c r="G103" s="2" t="s">
        <v>12</v>
      </c>
      <c r="H103" s="4"/>
      <c r="I103" s="1"/>
      <c r="J103" s="2" t="s">
        <v>12</v>
      </c>
      <c r="K103" s="2" t="s">
        <v>12</v>
      </c>
    </row>
    <row r="104" spans="1:11">
      <c r="A104" s="7" t="s">
        <v>63</v>
      </c>
      <c r="B104" s="7" t="s">
        <v>38</v>
      </c>
      <c r="C104" s="8" t="s">
        <v>11</v>
      </c>
      <c r="D104" s="2">
        <f>SUM(D105:D110)</f>
        <v>443873</v>
      </c>
      <c r="E104" s="2" t="s">
        <v>12</v>
      </c>
      <c r="F104" s="2" t="s">
        <v>12</v>
      </c>
      <c r="G104" s="2" t="s">
        <v>12</v>
      </c>
      <c r="H104" s="2">
        <f>SUM(H105:H110)</f>
        <v>440287.3</v>
      </c>
      <c r="I104" s="3">
        <f>H104/D104</f>
        <v>0.99192178843948609</v>
      </c>
      <c r="J104" s="2" t="s">
        <v>12</v>
      </c>
      <c r="K104" s="2" t="s">
        <v>12</v>
      </c>
    </row>
    <row r="105" spans="1:11">
      <c r="A105" s="7"/>
      <c r="B105" s="7"/>
      <c r="C105" s="9" t="s">
        <v>13</v>
      </c>
      <c r="D105" s="4">
        <v>443873</v>
      </c>
      <c r="E105" s="4">
        <v>443873</v>
      </c>
      <c r="F105" s="4">
        <v>443872.97600000002</v>
      </c>
      <c r="G105" s="4">
        <v>443872.97600000002</v>
      </c>
      <c r="H105" s="4">
        <v>440287.3</v>
      </c>
      <c r="I105" s="1">
        <f>H105/D105</f>
        <v>0.99192178843948609</v>
      </c>
      <c r="J105" s="1">
        <f>G105/E105</f>
        <v>0.99999994593048014</v>
      </c>
      <c r="K105" s="1">
        <f>G105/F105</f>
        <v>1</v>
      </c>
    </row>
    <row r="106" spans="1:11" ht="24">
      <c r="A106" s="7"/>
      <c r="B106" s="7"/>
      <c r="C106" s="9" t="s">
        <v>14</v>
      </c>
      <c r="D106" s="4"/>
      <c r="E106" s="4"/>
      <c r="F106" s="4"/>
      <c r="G106" s="4"/>
      <c r="H106" s="2"/>
      <c r="I106" s="1"/>
      <c r="J106" s="3"/>
      <c r="K106" s="3"/>
    </row>
    <row r="107" spans="1:11">
      <c r="A107" s="7"/>
      <c r="B107" s="7"/>
      <c r="C107" s="9" t="s">
        <v>15</v>
      </c>
      <c r="D107" s="4"/>
      <c r="E107" s="4"/>
      <c r="F107" s="4"/>
      <c r="G107" s="4"/>
      <c r="H107" s="2"/>
      <c r="I107" s="1"/>
      <c r="J107" s="3"/>
      <c r="K107" s="3"/>
    </row>
    <row r="108" spans="1:11" ht="36">
      <c r="A108" s="7"/>
      <c r="B108" s="7"/>
      <c r="C108" s="9" t="s">
        <v>16</v>
      </c>
      <c r="D108" s="4"/>
      <c r="E108" s="4"/>
      <c r="F108" s="4"/>
      <c r="G108" s="4"/>
      <c r="H108" s="4"/>
      <c r="I108" s="1"/>
      <c r="J108" s="4"/>
      <c r="K108" s="4"/>
    </row>
    <row r="109" spans="1:11">
      <c r="A109" s="7"/>
      <c r="B109" s="7"/>
      <c r="C109" s="9" t="s">
        <v>17</v>
      </c>
      <c r="D109" s="4"/>
      <c r="E109" s="2" t="s">
        <v>12</v>
      </c>
      <c r="F109" s="2" t="s">
        <v>12</v>
      </c>
      <c r="G109" s="2" t="s">
        <v>12</v>
      </c>
      <c r="H109" s="4"/>
      <c r="I109" s="1"/>
      <c r="J109" s="2" t="s">
        <v>12</v>
      </c>
      <c r="K109" s="2" t="s">
        <v>12</v>
      </c>
    </row>
    <row r="110" spans="1:11">
      <c r="A110" s="7"/>
      <c r="B110" s="7"/>
      <c r="C110" s="9" t="s">
        <v>18</v>
      </c>
      <c r="D110" s="4"/>
      <c r="E110" s="2" t="s">
        <v>12</v>
      </c>
      <c r="F110" s="2" t="s">
        <v>12</v>
      </c>
      <c r="G110" s="2" t="s">
        <v>12</v>
      </c>
      <c r="H110" s="4"/>
      <c r="I110" s="1"/>
      <c r="J110" s="2" t="s">
        <v>12</v>
      </c>
      <c r="K110" s="2" t="s">
        <v>12</v>
      </c>
    </row>
    <row r="111" spans="1:11" ht="15" customHeight="1">
      <c r="A111" s="7" t="s">
        <v>28</v>
      </c>
      <c r="B111" s="7" t="s">
        <v>117</v>
      </c>
      <c r="C111" s="8" t="s">
        <v>11</v>
      </c>
      <c r="D111" s="2">
        <f>SUM(D112:D117)</f>
        <v>16182.4</v>
      </c>
      <c r="E111" s="2" t="s">
        <v>12</v>
      </c>
      <c r="F111" s="2" t="s">
        <v>12</v>
      </c>
      <c r="G111" s="2" t="s">
        <v>12</v>
      </c>
      <c r="H111" s="2">
        <f>SUM(H112:H117)</f>
        <v>14861.9</v>
      </c>
      <c r="I111" s="3">
        <f>H111/D111</f>
        <v>0.91839900138421993</v>
      </c>
      <c r="J111" s="2" t="s">
        <v>12</v>
      </c>
      <c r="K111" s="2" t="s">
        <v>12</v>
      </c>
    </row>
    <row r="112" spans="1:11">
      <c r="A112" s="7"/>
      <c r="B112" s="7"/>
      <c r="C112" s="9" t="s">
        <v>13</v>
      </c>
      <c r="D112" s="4">
        <f>SUM(D119)</f>
        <v>16182.4</v>
      </c>
      <c r="E112" s="4">
        <f t="shared" ref="E112:H112" si="23">SUM(E119)</f>
        <v>16182.4</v>
      </c>
      <c r="F112" s="4">
        <f t="shared" si="23"/>
        <v>16140.7</v>
      </c>
      <c r="G112" s="4">
        <f t="shared" si="23"/>
        <v>14861.9</v>
      </c>
      <c r="H112" s="4">
        <f t="shared" si="23"/>
        <v>14861.9</v>
      </c>
      <c r="I112" s="1">
        <f>H112/D112</f>
        <v>0.91839900138421993</v>
      </c>
      <c r="J112" s="1">
        <f>G112/E112</f>
        <v>0.91839900138421993</v>
      </c>
      <c r="K112" s="1">
        <f>G112/F112</f>
        <v>0.92077171374227873</v>
      </c>
    </row>
    <row r="113" spans="1:11" ht="15" customHeight="1">
      <c r="A113" s="7"/>
      <c r="B113" s="7"/>
      <c r="C113" s="9" t="s">
        <v>14</v>
      </c>
      <c r="D113" s="4"/>
      <c r="E113" s="4"/>
      <c r="F113" s="4"/>
      <c r="G113" s="4"/>
      <c r="H113" s="2"/>
      <c r="I113" s="1"/>
      <c r="J113" s="3"/>
      <c r="K113" s="3"/>
    </row>
    <row r="114" spans="1:11">
      <c r="A114" s="7"/>
      <c r="B114" s="7"/>
      <c r="C114" s="9" t="s">
        <v>15</v>
      </c>
      <c r="D114" s="4"/>
      <c r="E114" s="4"/>
      <c r="F114" s="4"/>
      <c r="G114" s="4"/>
      <c r="H114" s="2"/>
      <c r="I114" s="1"/>
      <c r="J114" s="3"/>
      <c r="K114" s="3"/>
    </row>
    <row r="115" spans="1:11" ht="15" customHeight="1">
      <c r="A115" s="7"/>
      <c r="B115" s="7"/>
      <c r="C115" s="9" t="s">
        <v>16</v>
      </c>
      <c r="D115" s="4"/>
      <c r="E115" s="4"/>
      <c r="F115" s="4"/>
      <c r="G115" s="4"/>
      <c r="H115" s="2"/>
      <c r="I115" s="1"/>
      <c r="J115" s="3"/>
      <c r="K115" s="3"/>
    </row>
    <row r="116" spans="1:11">
      <c r="A116" s="7"/>
      <c r="B116" s="7"/>
      <c r="C116" s="9" t="s">
        <v>17</v>
      </c>
      <c r="D116" s="4"/>
      <c r="E116" s="2" t="s">
        <v>12</v>
      </c>
      <c r="F116" s="2" t="s">
        <v>12</v>
      </c>
      <c r="G116" s="2" t="s">
        <v>12</v>
      </c>
      <c r="H116" s="2"/>
      <c r="I116" s="1"/>
      <c r="J116" s="2" t="s">
        <v>12</v>
      </c>
      <c r="K116" s="2" t="s">
        <v>12</v>
      </c>
    </row>
    <row r="117" spans="1:11">
      <c r="A117" s="7"/>
      <c r="B117" s="7"/>
      <c r="C117" s="9" t="s">
        <v>18</v>
      </c>
      <c r="D117" s="4"/>
      <c r="E117" s="2" t="s">
        <v>12</v>
      </c>
      <c r="F117" s="2" t="s">
        <v>12</v>
      </c>
      <c r="G117" s="2" t="s">
        <v>12</v>
      </c>
      <c r="H117" s="2"/>
      <c r="I117" s="1"/>
      <c r="J117" s="2" t="s">
        <v>12</v>
      </c>
      <c r="K117" s="2" t="s">
        <v>12</v>
      </c>
    </row>
    <row r="118" spans="1:11">
      <c r="A118" s="7" t="s">
        <v>64</v>
      </c>
      <c r="B118" s="7" t="s">
        <v>38</v>
      </c>
      <c r="C118" s="8" t="s">
        <v>11</v>
      </c>
      <c r="D118" s="2">
        <f>SUM(D119:D124)</f>
        <v>16182.4</v>
      </c>
      <c r="E118" s="2" t="s">
        <v>12</v>
      </c>
      <c r="F118" s="2" t="s">
        <v>12</v>
      </c>
      <c r="G118" s="2" t="s">
        <v>12</v>
      </c>
      <c r="H118" s="2">
        <f>SUM(H119:H124)</f>
        <v>14861.9</v>
      </c>
      <c r="I118" s="3">
        <f>H118/D118</f>
        <v>0.91839900138421993</v>
      </c>
      <c r="J118" s="2" t="s">
        <v>12</v>
      </c>
      <c r="K118" s="2" t="s">
        <v>12</v>
      </c>
    </row>
    <row r="119" spans="1:11">
      <c r="A119" s="7"/>
      <c r="B119" s="7"/>
      <c r="C119" s="9" t="s">
        <v>13</v>
      </c>
      <c r="D119" s="4">
        <v>16182.4</v>
      </c>
      <c r="E119" s="4">
        <v>16182.4</v>
      </c>
      <c r="F119" s="4">
        <v>16140.7</v>
      </c>
      <c r="G119" s="4">
        <v>14861.9</v>
      </c>
      <c r="H119" s="4">
        <v>14861.9</v>
      </c>
      <c r="I119" s="1">
        <f>H119/D119</f>
        <v>0.91839900138421993</v>
      </c>
      <c r="J119" s="1">
        <f>G119/E119</f>
        <v>0.91839900138421993</v>
      </c>
      <c r="K119" s="1">
        <f>G119/F119</f>
        <v>0.92077171374227873</v>
      </c>
    </row>
    <row r="120" spans="1:11" ht="24">
      <c r="A120" s="7"/>
      <c r="B120" s="7"/>
      <c r="C120" s="9" t="s">
        <v>14</v>
      </c>
      <c r="D120" s="4"/>
      <c r="E120" s="4"/>
      <c r="F120" s="4"/>
      <c r="G120" s="4"/>
      <c r="H120" s="2"/>
      <c r="I120" s="1"/>
      <c r="J120" s="3"/>
      <c r="K120" s="3"/>
    </row>
    <row r="121" spans="1:11">
      <c r="A121" s="7"/>
      <c r="B121" s="7"/>
      <c r="C121" s="9" t="s">
        <v>15</v>
      </c>
      <c r="D121" s="4"/>
      <c r="E121" s="4"/>
      <c r="F121" s="4"/>
      <c r="G121" s="4"/>
      <c r="H121" s="2"/>
      <c r="I121" s="1"/>
      <c r="J121" s="3"/>
      <c r="K121" s="3"/>
    </row>
    <row r="122" spans="1:11" ht="36">
      <c r="A122" s="7"/>
      <c r="B122" s="7"/>
      <c r="C122" s="9" t="s">
        <v>16</v>
      </c>
      <c r="D122" s="4"/>
      <c r="E122" s="4"/>
      <c r="F122" s="4"/>
      <c r="G122" s="4"/>
      <c r="H122" s="2"/>
      <c r="I122" s="1"/>
      <c r="J122" s="3"/>
      <c r="K122" s="3"/>
    </row>
    <row r="123" spans="1:11">
      <c r="A123" s="7"/>
      <c r="B123" s="7"/>
      <c r="C123" s="9" t="s">
        <v>17</v>
      </c>
      <c r="D123" s="4"/>
      <c r="E123" s="2" t="s">
        <v>12</v>
      </c>
      <c r="F123" s="2" t="s">
        <v>12</v>
      </c>
      <c r="G123" s="2" t="s">
        <v>12</v>
      </c>
      <c r="H123" s="2"/>
      <c r="I123" s="1"/>
      <c r="J123" s="2" t="s">
        <v>12</v>
      </c>
      <c r="K123" s="2" t="s">
        <v>12</v>
      </c>
    </row>
    <row r="124" spans="1:11">
      <c r="A124" s="7"/>
      <c r="B124" s="7"/>
      <c r="C124" s="9" t="s">
        <v>18</v>
      </c>
      <c r="D124" s="4"/>
      <c r="E124" s="2" t="s">
        <v>12</v>
      </c>
      <c r="F124" s="2" t="s">
        <v>12</v>
      </c>
      <c r="G124" s="2" t="s">
        <v>12</v>
      </c>
      <c r="H124" s="2"/>
      <c r="I124" s="1"/>
      <c r="J124" s="2" t="s">
        <v>12</v>
      </c>
      <c r="K124" s="2" t="s">
        <v>12</v>
      </c>
    </row>
    <row r="125" spans="1:11" ht="15" customHeight="1">
      <c r="A125" s="7" t="s">
        <v>118</v>
      </c>
      <c r="B125" s="7" t="s">
        <v>38</v>
      </c>
      <c r="C125" s="8" t="s">
        <v>11</v>
      </c>
      <c r="D125" s="2">
        <f>SUM(D126:D131)</f>
        <v>800</v>
      </c>
      <c r="E125" s="2" t="s">
        <v>12</v>
      </c>
      <c r="F125" s="2" t="s">
        <v>12</v>
      </c>
      <c r="G125" s="2" t="s">
        <v>12</v>
      </c>
      <c r="H125" s="2">
        <f>SUM(H126:H131)</f>
        <v>810.5</v>
      </c>
      <c r="I125" s="3">
        <f>H125/D125</f>
        <v>1.0131250000000001</v>
      </c>
      <c r="J125" s="2" t="s">
        <v>12</v>
      </c>
      <c r="K125" s="2" t="s">
        <v>12</v>
      </c>
    </row>
    <row r="126" spans="1:11">
      <c r="A126" s="7"/>
      <c r="B126" s="7"/>
      <c r="C126" s="9" t="s">
        <v>13</v>
      </c>
      <c r="D126" s="4">
        <f>SUM(D133)</f>
        <v>800</v>
      </c>
      <c r="E126" s="4">
        <f t="shared" ref="E126:H126" si="24">SUM(E133)</f>
        <v>800</v>
      </c>
      <c r="F126" s="4">
        <f t="shared" si="24"/>
        <v>800</v>
      </c>
      <c r="G126" s="4">
        <f t="shared" si="24"/>
        <v>795.9</v>
      </c>
      <c r="H126" s="4">
        <f t="shared" si="24"/>
        <v>810.5</v>
      </c>
      <c r="I126" s="1">
        <f>H126/D126</f>
        <v>1.0131250000000001</v>
      </c>
      <c r="J126" s="1">
        <f>G126/E126</f>
        <v>0.99487499999999995</v>
      </c>
      <c r="K126" s="1">
        <f>G126/F126</f>
        <v>0.99487499999999995</v>
      </c>
    </row>
    <row r="127" spans="1:11" ht="15" customHeight="1">
      <c r="A127" s="7"/>
      <c r="B127" s="7"/>
      <c r="C127" s="9" t="s">
        <v>14</v>
      </c>
      <c r="D127" s="4"/>
      <c r="E127" s="4"/>
      <c r="F127" s="4"/>
      <c r="G127" s="4"/>
      <c r="H127" s="2"/>
      <c r="I127" s="1"/>
      <c r="J127" s="1"/>
      <c r="K127" s="3"/>
    </row>
    <row r="128" spans="1:11">
      <c r="A128" s="7"/>
      <c r="B128" s="7"/>
      <c r="C128" s="9" t="s">
        <v>15</v>
      </c>
      <c r="D128" s="4"/>
      <c r="E128" s="4"/>
      <c r="F128" s="4"/>
      <c r="G128" s="4"/>
      <c r="H128" s="2"/>
      <c r="I128" s="1"/>
      <c r="J128" s="1"/>
      <c r="K128" s="3"/>
    </row>
    <row r="129" spans="1:11" ht="15" customHeight="1">
      <c r="A129" s="7"/>
      <c r="B129" s="7"/>
      <c r="C129" s="9" t="s">
        <v>16</v>
      </c>
      <c r="D129" s="4"/>
      <c r="E129" s="4"/>
      <c r="F129" s="4"/>
      <c r="G129" s="4"/>
      <c r="H129" s="2"/>
      <c r="I129" s="1"/>
      <c r="J129" s="1"/>
      <c r="K129" s="3"/>
    </row>
    <row r="130" spans="1:11">
      <c r="A130" s="7"/>
      <c r="B130" s="7"/>
      <c r="C130" s="9" t="s">
        <v>17</v>
      </c>
      <c r="D130" s="4"/>
      <c r="E130" s="2" t="s">
        <v>12</v>
      </c>
      <c r="F130" s="2" t="s">
        <v>12</v>
      </c>
      <c r="G130" s="2" t="s">
        <v>12</v>
      </c>
      <c r="H130" s="4"/>
      <c r="I130" s="1"/>
      <c r="J130" s="2" t="s">
        <v>12</v>
      </c>
      <c r="K130" s="2" t="s">
        <v>12</v>
      </c>
    </row>
    <row r="131" spans="1:11">
      <c r="A131" s="7"/>
      <c r="B131" s="7"/>
      <c r="C131" s="9" t="s">
        <v>18</v>
      </c>
      <c r="D131" s="4"/>
      <c r="E131" s="2" t="s">
        <v>12</v>
      </c>
      <c r="F131" s="2" t="s">
        <v>12</v>
      </c>
      <c r="G131" s="2" t="s">
        <v>12</v>
      </c>
      <c r="H131" s="4"/>
      <c r="I131" s="1"/>
      <c r="J131" s="2" t="s">
        <v>12</v>
      </c>
      <c r="K131" s="2" t="s">
        <v>12</v>
      </c>
    </row>
    <row r="132" spans="1:11">
      <c r="A132" s="7" t="s">
        <v>65</v>
      </c>
      <c r="B132" s="7" t="s">
        <v>38</v>
      </c>
      <c r="C132" s="8" t="s">
        <v>11</v>
      </c>
      <c r="D132" s="2">
        <f>SUM(D133:D138)</f>
        <v>800</v>
      </c>
      <c r="E132" s="2" t="s">
        <v>12</v>
      </c>
      <c r="F132" s="2" t="s">
        <v>12</v>
      </c>
      <c r="G132" s="2" t="s">
        <v>12</v>
      </c>
      <c r="H132" s="2">
        <f>SUM(H133:H138)</f>
        <v>810.5</v>
      </c>
      <c r="I132" s="3">
        <f>H132/D132</f>
        <v>1.0131250000000001</v>
      </c>
      <c r="J132" s="2" t="s">
        <v>12</v>
      </c>
      <c r="K132" s="2" t="s">
        <v>12</v>
      </c>
    </row>
    <row r="133" spans="1:11">
      <c r="A133" s="7"/>
      <c r="B133" s="7"/>
      <c r="C133" s="9" t="s">
        <v>13</v>
      </c>
      <c r="D133" s="4">
        <v>800</v>
      </c>
      <c r="E133" s="4">
        <v>800</v>
      </c>
      <c r="F133" s="4">
        <v>800</v>
      </c>
      <c r="G133" s="4">
        <v>795.9</v>
      </c>
      <c r="H133" s="4">
        <v>810.5</v>
      </c>
      <c r="I133" s="1">
        <f>H133/D133</f>
        <v>1.0131250000000001</v>
      </c>
      <c r="J133" s="1">
        <f>G133/E133</f>
        <v>0.99487499999999995</v>
      </c>
      <c r="K133" s="1">
        <f>G133/F133</f>
        <v>0.99487499999999995</v>
      </c>
    </row>
    <row r="134" spans="1:11" ht="24">
      <c r="A134" s="7"/>
      <c r="B134" s="7"/>
      <c r="C134" s="9" t="s">
        <v>14</v>
      </c>
      <c r="D134" s="4"/>
      <c r="E134" s="4"/>
      <c r="F134" s="4"/>
      <c r="G134" s="4"/>
      <c r="H134" s="2"/>
      <c r="I134" s="1"/>
      <c r="J134" s="1"/>
      <c r="K134" s="3"/>
    </row>
    <row r="135" spans="1:11">
      <c r="A135" s="7"/>
      <c r="B135" s="7"/>
      <c r="C135" s="9" t="s">
        <v>15</v>
      </c>
      <c r="D135" s="4"/>
      <c r="E135" s="4"/>
      <c r="F135" s="4"/>
      <c r="G135" s="4"/>
      <c r="H135" s="2"/>
      <c r="I135" s="1"/>
      <c r="J135" s="1"/>
      <c r="K135" s="3"/>
    </row>
    <row r="136" spans="1:11" ht="36">
      <c r="A136" s="7"/>
      <c r="B136" s="7"/>
      <c r="C136" s="9" t="s">
        <v>16</v>
      </c>
      <c r="D136" s="4"/>
      <c r="E136" s="4"/>
      <c r="F136" s="4"/>
      <c r="G136" s="4"/>
      <c r="H136" s="2"/>
      <c r="I136" s="1"/>
      <c r="J136" s="1"/>
      <c r="K136" s="3"/>
    </row>
    <row r="137" spans="1:11">
      <c r="A137" s="7"/>
      <c r="B137" s="7"/>
      <c r="C137" s="9" t="s">
        <v>17</v>
      </c>
      <c r="D137" s="4"/>
      <c r="E137" s="2" t="s">
        <v>12</v>
      </c>
      <c r="F137" s="2" t="s">
        <v>12</v>
      </c>
      <c r="G137" s="2" t="s">
        <v>12</v>
      </c>
      <c r="H137" s="4"/>
      <c r="I137" s="1"/>
      <c r="J137" s="2" t="s">
        <v>12</v>
      </c>
      <c r="K137" s="2" t="s">
        <v>12</v>
      </c>
    </row>
    <row r="138" spans="1:11">
      <c r="A138" s="7"/>
      <c r="B138" s="7"/>
      <c r="C138" s="9" t="s">
        <v>18</v>
      </c>
      <c r="D138" s="4"/>
      <c r="E138" s="2" t="s">
        <v>12</v>
      </c>
      <c r="F138" s="2" t="s">
        <v>12</v>
      </c>
      <c r="G138" s="2" t="s">
        <v>12</v>
      </c>
      <c r="H138" s="4"/>
      <c r="I138" s="1"/>
      <c r="J138" s="2" t="s">
        <v>12</v>
      </c>
      <c r="K138" s="2" t="s">
        <v>12</v>
      </c>
    </row>
    <row r="139" spans="1:11" ht="15" customHeight="1">
      <c r="A139" s="7" t="s">
        <v>29</v>
      </c>
      <c r="B139" s="7" t="s">
        <v>38</v>
      </c>
      <c r="C139" s="8" t="s">
        <v>11</v>
      </c>
      <c r="D139" s="2">
        <f>SUM(D140:D145)</f>
        <v>695000</v>
      </c>
      <c r="E139" s="2" t="s">
        <v>12</v>
      </c>
      <c r="F139" s="2" t="s">
        <v>12</v>
      </c>
      <c r="G139" s="2" t="s">
        <v>12</v>
      </c>
      <c r="H139" s="2">
        <f>SUM(H140:H145)</f>
        <v>283751</v>
      </c>
      <c r="I139" s="3"/>
      <c r="J139" s="2" t="s">
        <v>12</v>
      </c>
      <c r="K139" s="2" t="s">
        <v>12</v>
      </c>
    </row>
    <row r="140" spans="1:11">
      <c r="A140" s="7"/>
      <c r="B140" s="7"/>
      <c r="C140" s="9" t="s">
        <v>13</v>
      </c>
      <c r="D140" s="4"/>
      <c r="E140" s="4"/>
      <c r="F140" s="4"/>
      <c r="G140" s="4"/>
      <c r="H140" s="4"/>
      <c r="I140" s="1"/>
      <c r="J140" s="1"/>
      <c r="K140" s="1"/>
    </row>
    <row r="141" spans="1:11" ht="15" customHeight="1">
      <c r="A141" s="7"/>
      <c r="B141" s="7"/>
      <c r="C141" s="9" t="s">
        <v>14</v>
      </c>
      <c r="D141" s="4"/>
      <c r="E141" s="4"/>
      <c r="F141" s="4"/>
      <c r="G141" s="4"/>
      <c r="H141" s="4"/>
      <c r="I141" s="1"/>
      <c r="J141" s="1"/>
      <c r="K141" s="3"/>
    </row>
    <row r="142" spans="1:11">
      <c r="A142" s="7"/>
      <c r="B142" s="7"/>
      <c r="C142" s="9" t="s">
        <v>15</v>
      </c>
      <c r="D142" s="4"/>
      <c r="E142" s="4"/>
      <c r="F142" s="4"/>
      <c r="G142" s="4"/>
      <c r="H142" s="4"/>
      <c r="I142" s="1"/>
      <c r="J142" s="1"/>
      <c r="K142" s="3"/>
    </row>
    <row r="143" spans="1:11" ht="15" customHeight="1">
      <c r="A143" s="7"/>
      <c r="B143" s="7"/>
      <c r="C143" s="9" t="s">
        <v>16</v>
      </c>
      <c r="D143" s="4"/>
      <c r="E143" s="4"/>
      <c r="F143" s="4"/>
      <c r="G143" s="4"/>
      <c r="H143" s="4"/>
      <c r="I143" s="1"/>
      <c r="J143" s="1"/>
      <c r="K143" s="1"/>
    </row>
    <row r="144" spans="1:11">
      <c r="A144" s="7"/>
      <c r="B144" s="7"/>
      <c r="C144" s="9" t="s">
        <v>17</v>
      </c>
      <c r="D144" s="4"/>
      <c r="E144" s="2" t="s">
        <v>12</v>
      </c>
      <c r="F144" s="2" t="s">
        <v>12</v>
      </c>
      <c r="G144" s="2" t="s">
        <v>12</v>
      </c>
      <c r="H144" s="4"/>
      <c r="I144" s="1"/>
      <c r="J144" s="2" t="s">
        <v>12</v>
      </c>
      <c r="K144" s="2" t="s">
        <v>12</v>
      </c>
    </row>
    <row r="145" spans="1:11">
      <c r="A145" s="7"/>
      <c r="B145" s="7"/>
      <c r="C145" s="9" t="s">
        <v>18</v>
      </c>
      <c r="D145" s="4">
        <f>D152</f>
        <v>695000</v>
      </c>
      <c r="E145" s="2" t="s">
        <v>12</v>
      </c>
      <c r="F145" s="2" t="s">
        <v>12</v>
      </c>
      <c r="G145" s="2" t="s">
        <v>12</v>
      </c>
      <c r="H145" s="4">
        <f>H152</f>
        <v>283751</v>
      </c>
      <c r="I145" s="1"/>
      <c r="J145" s="2" t="s">
        <v>12</v>
      </c>
      <c r="K145" s="2" t="s">
        <v>12</v>
      </c>
    </row>
    <row r="146" spans="1:11">
      <c r="A146" s="7" t="s">
        <v>72</v>
      </c>
      <c r="B146" s="7" t="s">
        <v>38</v>
      </c>
      <c r="C146" s="8" t="s">
        <v>11</v>
      </c>
      <c r="D146" s="2">
        <f>SUM(D147:D152)</f>
        <v>695000</v>
      </c>
      <c r="E146" s="2" t="s">
        <v>12</v>
      </c>
      <c r="F146" s="2" t="s">
        <v>12</v>
      </c>
      <c r="G146" s="2" t="s">
        <v>12</v>
      </c>
      <c r="H146" s="2">
        <f>SUM(H147:H152)</f>
        <v>283751</v>
      </c>
      <c r="I146" s="3">
        <f>H146/D146</f>
        <v>0.40827482014388489</v>
      </c>
      <c r="J146" s="2" t="s">
        <v>12</v>
      </c>
      <c r="K146" s="2" t="s">
        <v>12</v>
      </c>
    </row>
    <row r="147" spans="1:11">
      <c r="A147" s="7"/>
      <c r="B147" s="7"/>
      <c r="C147" s="9" t="s">
        <v>13</v>
      </c>
      <c r="D147" s="4"/>
      <c r="E147" s="4"/>
      <c r="F147" s="4"/>
      <c r="G147" s="4"/>
      <c r="H147" s="4"/>
      <c r="I147" s="1"/>
      <c r="J147" s="1"/>
      <c r="K147" s="1"/>
    </row>
    <row r="148" spans="1:11" ht="24">
      <c r="A148" s="7"/>
      <c r="B148" s="7"/>
      <c r="C148" s="9" t="s">
        <v>14</v>
      </c>
      <c r="D148" s="4"/>
      <c r="E148" s="4"/>
      <c r="F148" s="4"/>
      <c r="G148" s="4"/>
      <c r="H148" s="4"/>
      <c r="I148" s="1"/>
      <c r="J148" s="1"/>
      <c r="K148" s="3"/>
    </row>
    <row r="149" spans="1:11">
      <c r="A149" s="7"/>
      <c r="B149" s="7"/>
      <c r="C149" s="9" t="s">
        <v>15</v>
      </c>
      <c r="D149" s="4"/>
      <c r="E149" s="4"/>
      <c r="F149" s="4"/>
      <c r="G149" s="4"/>
      <c r="H149" s="4"/>
      <c r="I149" s="1"/>
      <c r="J149" s="1"/>
      <c r="K149" s="3"/>
    </row>
    <row r="150" spans="1:11" ht="36">
      <c r="A150" s="7"/>
      <c r="B150" s="7"/>
      <c r="C150" s="9" t="s">
        <v>16</v>
      </c>
      <c r="D150" s="4"/>
      <c r="E150" s="4"/>
      <c r="F150" s="4"/>
      <c r="G150" s="4"/>
      <c r="H150" s="4"/>
      <c r="I150" s="1"/>
      <c r="J150" s="1"/>
      <c r="K150" s="1"/>
    </row>
    <row r="151" spans="1:11">
      <c r="A151" s="7"/>
      <c r="B151" s="7"/>
      <c r="C151" s="9" t="s">
        <v>17</v>
      </c>
      <c r="D151" s="4"/>
      <c r="E151" s="2" t="s">
        <v>12</v>
      </c>
      <c r="F151" s="2" t="s">
        <v>12</v>
      </c>
      <c r="G151" s="2" t="s">
        <v>12</v>
      </c>
      <c r="H151" s="4"/>
      <c r="I151" s="1"/>
      <c r="J151" s="2" t="s">
        <v>12</v>
      </c>
      <c r="K151" s="2" t="s">
        <v>12</v>
      </c>
    </row>
    <row r="152" spans="1:11">
      <c r="A152" s="7"/>
      <c r="B152" s="7"/>
      <c r="C152" s="9" t="s">
        <v>18</v>
      </c>
      <c r="D152" s="4">
        <v>695000</v>
      </c>
      <c r="E152" s="2" t="s">
        <v>12</v>
      </c>
      <c r="F152" s="2" t="s">
        <v>12</v>
      </c>
      <c r="G152" s="2" t="s">
        <v>12</v>
      </c>
      <c r="H152" s="4">
        <v>283751</v>
      </c>
      <c r="I152" s="1">
        <f t="shared" ref="I152" si="25">H152/D152</f>
        <v>0.40827482014388489</v>
      </c>
      <c r="J152" s="2" t="s">
        <v>12</v>
      </c>
      <c r="K152" s="2" t="s">
        <v>12</v>
      </c>
    </row>
    <row r="153" spans="1:11">
      <c r="A153" s="7" t="s">
        <v>73</v>
      </c>
      <c r="B153" s="7" t="s">
        <v>38</v>
      </c>
      <c r="C153" s="8" t="s">
        <v>11</v>
      </c>
      <c r="D153" s="2">
        <f>SUM(D154:D159)</f>
        <v>51404.7</v>
      </c>
      <c r="E153" s="2" t="s">
        <v>12</v>
      </c>
      <c r="F153" s="2" t="s">
        <v>12</v>
      </c>
      <c r="G153" s="2" t="s">
        <v>12</v>
      </c>
      <c r="H153" s="2">
        <f>SUM(H154:H159)</f>
        <v>51014.400000000001</v>
      </c>
      <c r="I153" s="3">
        <f>H153/D153</f>
        <v>0.99240730905928842</v>
      </c>
      <c r="J153" s="2" t="s">
        <v>12</v>
      </c>
      <c r="K153" s="2" t="s">
        <v>12</v>
      </c>
    </row>
    <row r="154" spans="1:11">
      <c r="A154" s="7"/>
      <c r="B154" s="7"/>
      <c r="C154" s="9" t="s">
        <v>13</v>
      </c>
      <c r="D154" s="4">
        <f>SUM(D161)</f>
        <v>51404.7</v>
      </c>
      <c r="E154" s="4">
        <f>SUM(E161)</f>
        <v>51404.7</v>
      </c>
      <c r="F154" s="4">
        <f t="shared" ref="F154:G154" si="26">SUM(F161)</f>
        <v>51335.8</v>
      </c>
      <c r="G154" s="4">
        <f t="shared" si="26"/>
        <v>51014.400000000001</v>
      </c>
      <c r="H154" s="4">
        <f t="shared" ref="H154" si="27">SUM(H161)</f>
        <v>51014.400000000001</v>
      </c>
      <c r="I154" s="1">
        <f>H154/D154</f>
        <v>0.99240730905928842</v>
      </c>
      <c r="J154" s="1">
        <f>G154/E154</f>
        <v>0.99240730905928842</v>
      </c>
      <c r="K154" s="1">
        <f>G154/F154</f>
        <v>0.99373926187962391</v>
      </c>
    </row>
    <row r="155" spans="1:11" ht="24">
      <c r="A155" s="7"/>
      <c r="B155" s="7"/>
      <c r="C155" s="9" t="s">
        <v>14</v>
      </c>
      <c r="D155" s="4"/>
      <c r="E155" s="4"/>
      <c r="F155" s="4"/>
      <c r="G155" s="4"/>
      <c r="H155" s="2"/>
      <c r="I155" s="1"/>
      <c r="J155" s="1"/>
      <c r="K155" s="3"/>
    </row>
    <row r="156" spans="1:11">
      <c r="A156" s="7"/>
      <c r="B156" s="7"/>
      <c r="C156" s="9" t="s">
        <v>15</v>
      </c>
      <c r="D156" s="4"/>
      <c r="E156" s="4"/>
      <c r="F156" s="4"/>
      <c r="G156" s="4"/>
      <c r="H156" s="2"/>
      <c r="I156" s="1"/>
      <c r="J156" s="1"/>
      <c r="K156" s="3"/>
    </row>
    <row r="157" spans="1:11" ht="36">
      <c r="A157" s="7"/>
      <c r="B157" s="7"/>
      <c r="C157" s="9" t="s">
        <v>16</v>
      </c>
      <c r="D157" s="4"/>
      <c r="E157" s="4"/>
      <c r="F157" s="4"/>
      <c r="G157" s="4"/>
      <c r="H157" s="2"/>
      <c r="I157" s="1"/>
      <c r="J157" s="1"/>
      <c r="K157" s="3"/>
    </row>
    <row r="158" spans="1:11">
      <c r="A158" s="7"/>
      <c r="B158" s="7"/>
      <c r="C158" s="9" t="s">
        <v>17</v>
      </c>
      <c r="D158" s="4"/>
      <c r="E158" s="2" t="s">
        <v>12</v>
      </c>
      <c r="F158" s="2" t="s">
        <v>12</v>
      </c>
      <c r="G158" s="2" t="s">
        <v>12</v>
      </c>
      <c r="H158" s="4"/>
      <c r="I158" s="1"/>
      <c r="J158" s="2" t="s">
        <v>12</v>
      </c>
      <c r="K158" s="2" t="s">
        <v>12</v>
      </c>
    </row>
    <row r="159" spans="1:11">
      <c r="A159" s="7"/>
      <c r="B159" s="7"/>
      <c r="C159" s="9" t="s">
        <v>18</v>
      </c>
      <c r="D159" s="4"/>
      <c r="E159" s="2" t="s">
        <v>12</v>
      </c>
      <c r="F159" s="2" t="s">
        <v>12</v>
      </c>
      <c r="G159" s="2" t="s">
        <v>12</v>
      </c>
      <c r="H159" s="4"/>
      <c r="I159" s="1"/>
      <c r="J159" s="2" t="s">
        <v>12</v>
      </c>
      <c r="K159" s="2" t="s">
        <v>12</v>
      </c>
    </row>
    <row r="160" spans="1:11" ht="15" customHeight="1">
      <c r="A160" s="31" t="s">
        <v>74</v>
      </c>
      <c r="B160" s="31" t="s">
        <v>38</v>
      </c>
      <c r="C160" s="8" t="s">
        <v>11</v>
      </c>
      <c r="D160" s="2">
        <f>D161+D163+D165</f>
        <v>51404.7</v>
      </c>
      <c r="E160" s="2" t="s">
        <v>12</v>
      </c>
      <c r="F160" s="2" t="s">
        <v>12</v>
      </c>
      <c r="G160" s="2" t="s">
        <v>12</v>
      </c>
      <c r="H160" s="2">
        <f>H161+H163+H165</f>
        <v>51014.400000000001</v>
      </c>
      <c r="I160" s="3">
        <f>H160/D160</f>
        <v>0.99240730905928842</v>
      </c>
      <c r="J160" s="2" t="s">
        <v>12</v>
      </c>
      <c r="K160" s="2" t="s">
        <v>12</v>
      </c>
    </row>
    <row r="161" spans="1:11">
      <c r="A161" s="32"/>
      <c r="B161" s="32"/>
      <c r="C161" s="9" t="s">
        <v>13</v>
      </c>
      <c r="D161" s="4">
        <v>51404.7</v>
      </c>
      <c r="E161" s="4">
        <v>51404.7</v>
      </c>
      <c r="F161" s="4">
        <v>51335.8</v>
      </c>
      <c r="G161" s="4">
        <v>51014.400000000001</v>
      </c>
      <c r="H161" s="4">
        <v>51014.400000000001</v>
      </c>
      <c r="I161" s="1">
        <f>H161/D161</f>
        <v>0.99240730905928842</v>
      </c>
      <c r="J161" s="1">
        <f>G161/E161</f>
        <v>0.99240730905928842</v>
      </c>
      <c r="K161" s="1">
        <f>G161/F161</f>
        <v>0.99373926187962391</v>
      </c>
    </row>
    <row r="162" spans="1:11" ht="24">
      <c r="A162" s="32"/>
      <c r="B162" s="32"/>
      <c r="C162" s="9" t="s">
        <v>14</v>
      </c>
      <c r="D162" s="4"/>
      <c r="E162" s="4"/>
      <c r="F162" s="4"/>
      <c r="G162" s="4"/>
      <c r="H162" s="2"/>
      <c r="I162" s="1"/>
      <c r="J162" s="1"/>
      <c r="K162" s="3"/>
    </row>
    <row r="163" spans="1:11">
      <c r="A163" s="32"/>
      <c r="B163" s="32"/>
      <c r="C163" s="9" t="s">
        <v>15</v>
      </c>
      <c r="D163" s="4"/>
      <c r="E163" s="4"/>
      <c r="F163" s="4"/>
      <c r="G163" s="4"/>
      <c r="H163" s="2"/>
      <c r="I163" s="1"/>
      <c r="J163" s="1"/>
      <c r="K163" s="3"/>
    </row>
    <row r="164" spans="1:11" ht="36">
      <c r="A164" s="32"/>
      <c r="B164" s="32"/>
      <c r="C164" s="9" t="s">
        <v>16</v>
      </c>
      <c r="D164" s="4"/>
      <c r="E164" s="4"/>
      <c r="F164" s="4"/>
      <c r="G164" s="4"/>
      <c r="H164" s="2"/>
      <c r="I164" s="1"/>
      <c r="J164" s="1"/>
      <c r="K164" s="3"/>
    </row>
    <row r="165" spans="1:11">
      <c r="A165" s="32"/>
      <c r="B165" s="32"/>
      <c r="C165" s="9" t="s">
        <v>17</v>
      </c>
      <c r="D165" s="4"/>
      <c r="E165" s="2" t="s">
        <v>12</v>
      </c>
      <c r="F165" s="2" t="s">
        <v>12</v>
      </c>
      <c r="G165" s="2" t="s">
        <v>12</v>
      </c>
      <c r="H165" s="4"/>
      <c r="I165" s="1"/>
      <c r="J165" s="2" t="s">
        <v>12</v>
      </c>
      <c r="K165" s="2" t="s">
        <v>12</v>
      </c>
    </row>
    <row r="166" spans="1:11">
      <c r="A166" s="7" t="s">
        <v>105</v>
      </c>
      <c r="B166" s="7"/>
      <c r="C166" s="8" t="s">
        <v>11</v>
      </c>
      <c r="D166" s="2">
        <f>SUM(D167:D172)</f>
        <v>42180.6</v>
      </c>
      <c r="E166" s="2" t="s">
        <v>12</v>
      </c>
      <c r="F166" s="2" t="s">
        <v>12</v>
      </c>
      <c r="G166" s="2" t="s">
        <v>12</v>
      </c>
      <c r="H166" s="2">
        <f>SUM(H167:H172)</f>
        <v>42180.6</v>
      </c>
      <c r="I166" s="3">
        <f>H166/D166</f>
        <v>1</v>
      </c>
      <c r="J166" s="2" t="s">
        <v>12</v>
      </c>
      <c r="K166" s="2" t="s">
        <v>12</v>
      </c>
    </row>
    <row r="167" spans="1:11" ht="15" customHeight="1">
      <c r="A167" s="7"/>
      <c r="B167" s="7"/>
      <c r="C167" s="9" t="s">
        <v>13</v>
      </c>
      <c r="D167" s="4">
        <v>42180.6</v>
      </c>
      <c r="E167" s="4">
        <v>42180.6</v>
      </c>
      <c r="F167" s="4">
        <v>42180.6</v>
      </c>
      <c r="G167" s="4">
        <v>42180.6</v>
      </c>
      <c r="H167" s="4">
        <v>42180.6</v>
      </c>
      <c r="I167" s="1">
        <f>H167/D167</f>
        <v>1</v>
      </c>
      <c r="J167" s="1">
        <f>G167/E167</f>
        <v>1</v>
      </c>
      <c r="K167" s="1">
        <f>G167/F167</f>
        <v>1</v>
      </c>
    </row>
    <row r="168" spans="1:11" ht="24">
      <c r="A168" s="7"/>
      <c r="B168" s="7"/>
      <c r="C168" s="9" t="s">
        <v>14</v>
      </c>
      <c r="D168" s="4"/>
      <c r="E168" s="4"/>
      <c r="F168" s="4"/>
      <c r="G168" s="4"/>
      <c r="H168" s="2"/>
      <c r="I168" s="1"/>
      <c r="J168" s="1"/>
      <c r="K168" s="3"/>
    </row>
    <row r="169" spans="1:11">
      <c r="A169" s="7"/>
      <c r="B169" s="7"/>
      <c r="C169" s="9" t="s">
        <v>15</v>
      </c>
      <c r="D169" s="4"/>
      <c r="E169" s="4"/>
      <c r="F169" s="4"/>
      <c r="G169" s="4"/>
      <c r="H169" s="2"/>
      <c r="I169" s="1"/>
      <c r="J169" s="1"/>
      <c r="K169" s="3"/>
    </row>
    <row r="170" spans="1:11" ht="36">
      <c r="A170" s="7"/>
      <c r="B170" s="7"/>
      <c r="C170" s="9" t="s">
        <v>16</v>
      </c>
      <c r="D170" s="4"/>
      <c r="E170" s="4"/>
      <c r="F170" s="4"/>
      <c r="G170" s="4"/>
      <c r="H170" s="2"/>
      <c r="I170" s="1"/>
      <c r="J170" s="1"/>
      <c r="K170" s="3"/>
    </row>
    <row r="171" spans="1:11">
      <c r="A171" s="7"/>
      <c r="B171" s="7"/>
      <c r="C171" s="9" t="s">
        <v>17</v>
      </c>
      <c r="D171" s="4"/>
      <c r="E171" s="2" t="s">
        <v>12</v>
      </c>
      <c r="F171" s="2" t="s">
        <v>12</v>
      </c>
      <c r="G171" s="2" t="s">
        <v>12</v>
      </c>
      <c r="H171" s="4"/>
      <c r="I171" s="1"/>
      <c r="J171" s="2" t="s">
        <v>12</v>
      </c>
      <c r="K171" s="2" t="s">
        <v>12</v>
      </c>
    </row>
    <row r="172" spans="1:11">
      <c r="A172" s="7"/>
      <c r="B172" s="7"/>
      <c r="C172" s="9" t="s">
        <v>18</v>
      </c>
      <c r="D172" s="4"/>
      <c r="E172" s="2" t="s">
        <v>12</v>
      </c>
      <c r="F172" s="2" t="s">
        <v>12</v>
      </c>
      <c r="G172" s="2" t="s">
        <v>12</v>
      </c>
      <c r="H172" s="4"/>
      <c r="I172" s="1"/>
      <c r="J172" s="2" t="s">
        <v>12</v>
      </c>
      <c r="K172" s="2" t="s">
        <v>12</v>
      </c>
    </row>
    <row r="173" spans="1:11">
      <c r="A173" s="7"/>
      <c r="B173" s="7"/>
      <c r="C173" s="9" t="s">
        <v>18</v>
      </c>
      <c r="D173" s="4"/>
      <c r="E173" s="2" t="s">
        <v>12</v>
      </c>
      <c r="F173" s="2" t="s">
        <v>12</v>
      </c>
      <c r="G173" s="2" t="s">
        <v>12</v>
      </c>
      <c r="H173" s="4"/>
      <c r="I173" s="1"/>
      <c r="J173" s="2" t="s">
        <v>12</v>
      </c>
      <c r="K173" s="2" t="s">
        <v>12</v>
      </c>
    </row>
    <row r="174" spans="1:11" ht="15" customHeight="1">
      <c r="A174" s="7" t="s">
        <v>81</v>
      </c>
      <c r="B174" s="7" t="s">
        <v>119</v>
      </c>
      <c r="C174" s="8" t="s">
        <v>11</v>
      </c>
      <c r="D174" s="2">
        <f>SUM(D175:D180)</f>
        <v>1000000</v>
      </c>
      <c r="E174" s="2" t="s">
        <v>12</v>
      </c>
      <c r="F174" s="2" t="s">
        <v>12</v>
      </c>
      <c r="G174" s="2" t="s">
        <v>12</v>
      </c>
      <c r="H174" s="2">
        <f>SUM(H175:H180)</f>
        <v>0</v>
      </c>
      <c r="I174" s="3">
        <f>H174/D174</f>
        <v>0</v>
      </c>
      <c r="J174" s="2" t="s">
        <v>12</v>
      </c>
      <c r="K174" s="2" t="s">
        <v>12</v>
      </c>
    </row>
    <row r="175" spans="1:11">
      <c r="A175" s="7"/>
      <c r="B175" s="7"/>
      <c r="C175" s="9" t="s">
        <v>13</v>
      </c>
      <c r="D175" s="4"/>
      <c r="E175" s="4"/>
      <c r="F175" s="4"/>
      <c r="G175" s="4"/>
      <c r="H175" s="4"/>
      <c r="I175" s="1"/>
      <c r="J175" s="1"/>
      <c r="K175" s="1"/>
    </row>
    <row r="176" spans="1:11" ht="24">
      <c r="A176" s="7"/>
      <c r="B176" s="7"/>
      <c r="C176" s="9" t="s">
        <v>14</v>
      </c>
      <c r="D176" s="4"/>
      <c r="E176" s="4"/>
      <c r="F176" s="4"/>
      <c r="G176" s="4"/>
      <c r="H176" s="2"/>
      <c r="I176" s="1"/>
      <c r="J176" s="1"/>
      <c r="K176" s="3"/>
    </row>
    <row r="177" spans="1:11">
      <c r="A177" s="7"/>
      <c r="B177" s="7"/>
      <c r="C177" s="9" t="s">
        <v>15</v>
      </c>
      <c r="D177" s="4"/>
      <c r="E177" s="4"/>
      <c r="F177" s="4"/>
      <c r="G177" s="4"/>
      <c r="H177" s="2"/>
      <c r="I177" s="1"/>
      <c r="J177" s="1"/>
      <c r="K177" s="3"/>
    </row>
    <row r="178" spans="1:11" ht="36">
      <c r="A178" s="7"/>
      <c r="B178" s="7"/>
      <c r="C178" s="9" t="s">
        <v>16</v>
      </c>
      <c r="D178" s="4"/>
      <c r="E178" s="4"/>
      <c r="F178" s="4"/>
      <c r="G178" s="4"/>
      <c r="H178" s="2"/>
      <c r="I178" s="1"/>
      <c r="J178" s="1"/>
      <c r="K178" s="3"/>
    </row>
    <row r="179" spans="1:11">
      <c r="A179" s="7"/>
      <c r="B179" s="7"/>
      <c r="C179" s="9" t="s">
        <v>17</v>
      </c>
      <c r="D179" s="4"/>
      <c r="E179" s="2" t="s">
        <v>12</v>
      </c>
      <c r="F179" s="2" t="s">
        <v>12</v>
      </c>
      <c r="G179" s="2" t="s">
        <v>12</v>
      </c>
      <c r="H179" s="4"/>
      <c r="I179" s="33"/>
      <c r="J179" s="2" t="s">
        <v>12</v>
      </c>
      <c r="K179" s="2" t="s">
        <v>12</v>
      </c>
    </row>
    <row r="180" spans="1:11">
      <c r="A180" s="7"/>
      <c r="B180" s="7"/>
      <c r="C180" s="9" t="s">
        <v>18</v>
      </c>
      <c r="D180" s="4">
        <f>SUM(D187)</f>
        <v>1000000</v>
      </c>
      <c r="E180" s="2" t="s">
        <v>12</v>
      </c>
      <c r="F180" s="2" t="s">
        <v>12</v>
      </c>
      <c r="G180" s="2" t="s">
        <v>12</v>
      </c>
      <c r="H180" s="4">
        <f>SUM(H187)</f>
        <v>0</v>
      </c>
      <c r="I180" s="1">
        <f>H180/D180</f>
        <v>0</v>
      </c>
      <c r="J180" s="2" t="s">
        <v>12</v>
      </c>
      <c r="K180" s="2" t="s">
        <v>12</v>
      </c>
    </row>
    <row r="181" spans="1:11">
      <c r="A181" s="7" t="s">
        <v>82</v>
      </c>
      <c r="B181" s="7" t="s">
        <v>120</v>
      </c>
      <c r="C181" s="8" t="s">
        <v>11</v>
      </c>
      <c r="D181" s="2">
        <f>SUM(D182:D187)</f>
        <v>1000000</v>
      </c>
      <c r="E181" s="2" t="s">
        <v>12</v>
      </c>
      <c r="F181" s="2" t="s">
        <v>12</v>
      </c>
      <c r="G181" s="2" t="s">
        <v>12</v>
      </c>
      <c r="H181" s="2">
        <f>SUM(H182:H187)</f>
        <v>0</v>
      </c>
      <c r="I181" s="3">
        <f>H181/D181</f>
        <v>0</v>
      </c>
      <c r="J181" s="2" t="s">
        <v>12</v>
      </c>
      <c r="K181" s="2" t="s">
        <v>12</v>
      </c>
    </row>
    <row r="182" spans="1:11">
      <c r="A182" s="7"/>
      <c r="B182" s="7"/>
      <c r="C182" s="9" t="s">
        <v>13</v>
      </c>
      <c r="D182" s="4"/>
      <c r="E182" s="4"/>
      <c r="F182" s="4"/>
      <c r="G182" s="4"/>
      <c r="H182" s="4"/>
      <c r="I182" s="1"/>
      <c r="J182" s="1"/>
      <c r="K182" s="1"/>
    </row>
    <row r="183" spans="1:11" ht="24">
      <c r="A183" s="7"/>
      <c r="B183" s="7"/>
      <c r="C183" s="9" t="s">
        <v>14</v>
      </c>
      <c r="D183" s="4"/>
      <c r="E183" s="4"/>
      <c r="F183" s="4"/>
      <c r="G183" s="4"/>
      <c r="H183" s="2"/>
      <c r="I183" s="1"/>
      <c r="J183" s="1"/>
      <c r="K183" s="3"/>
    </row>
    <row r="184" spans="1:11">
      <c r="A184" s="7"/>
      <c r="B184" s="7"/>
      <c r="C184" s="9" t="s">
        <v>15</v>
      </c>
      <c r="D184" s="4"/>
      <c r="E184" s="4"/>
      <c r="F184" s="4"/>
      <c r="G184" s="4"/>
      <c r="H184" s="2"/>
      <c r="I184" s="1"/>
      <c r="J184" s="1"/>
      <c r="K184" s="3"/>
    </row>
    <row r="185" spans="1:11" ht="36">
      <c r="A185" s="7"/>
      <c r="B185" s="7"/>
      <c r="C185" s="9" t="s">
        <v>16</v>
      </c>
      <c r="D185" s="4"/>
      <c r="E185" s="4"/>
      <c r="F185" s="4"/>
      <c r="G185" s="4"/>
      <c r="H185" s="2"/>
      <c r="I185" s="1"/>
      <c r="J185" s="1"/>
      <c r="K185" s="3"/>
    </row>
    <row r="186" spans="1:11">
      <c r="A186" s="7"/>
      <c r="B186" s="7"/>
      <c r="C186" s="9" t="s">
        <v>17</v>
      </c>
      <c r="D186" s="4"/>
      <c r="E186" s="2" t="s">
        <v>12</v>
      </c>
      <c r="F186" s="2" t="s">
        <v>12</v>
      </c>
      <c r="G186" s="2" t="s">
        <v>12</v>
      </c>
      <c r="H186" s="4"/>
      <c r="I186" s="1"/>
      <c r="J186" s="2" t="s">
        <v>12</v>
      </c>
      <c r="K186" s="2" t="s">
        <v>12</v>
      </c>
    </row>
    <row r="187" spans="1:11">
      <c r="A187" s="7"/>
      <c r="B187" s="7"/>
      <c r="C187" s="9" t="s">
        <v>18</v>
      </c>
      <c r="D187" s="4">
        <v>1000000</v>
      </c>
      <c r="E187" s="2" t="s">
        <v>12</v>
      </c>
      <c r="F187" s="2" t="s">
        <v>12</v>
      </c>
      <c r="G187" s="2" t="s">
        <v>12</v>
      </c>
      <c r="H187" s="4"/>
      <c r="I187" s="1">
        <f>H187/D187</f>
        <v>0</v>
      </c>
      <c r="J187" s="2" t="s">
        <v>12</v>
      </c>
      <c r="K187" s="2" t="s">
        <v>12</v>
      </c>
    </row>
    <row r="188" spans="1:11">
      <c r="A188" s="7" t="s">
        <v>90</v>
      </c>
      <c r="B188" s="7" t="s">
        <v>38</v>
      </c>
      <c r="C188" s="8" t="s">
        <v>11</v>
      </c>
      <c r="D188" s="2">
        <f>SUM(D189:D194)</f>
        <v>200000</v>
      </c>
      <c r="E188" s="2" t="s">
        <v>12</v>
      </c>
      <c r="F188" s="2" t="s">
        <v>12</v>
      </c>
      <c r="G188" s="2" t="s">
        <v>12</v>
      </c>
      <c r="H188" s="2">
        <f>SUM(H189:H194)</f>
        <v>116796</v>
      </c>
      <c r="I188" s="3">
        <f>H188/D188</f>
        <v>0.58398000000000005</v>
      </c>
      <c r="J188" s="2" t="s">
        <v>12</v>
      </c>
      <c r="K188" s="2" t="s">
        <v>12</v>
      </c>
    </row>
    <row r="189" spans="1:11">
      <c r="A189" s="7"/>
      <c r="B189" s="7"/>
      <c r="C189" s="9" t="s">
        <v>13</v>
      </c>
      <c r="D189" s="4">
        <f>D196</f>
        <v>200000</v>
      </c>
      <c r="E189" s="4">
        <f t="shared" ref="E189:G189" si="28">E196</f>
        <v>200000</v>
      </c>
      <c r="F189" s="4">
        <f t="shared" si="28"/>
        <v>200000</v>
      </c>
      <c r="G189" s="4">
        <f t="shared" si="28"/>
        <v>200000</v>
      </c>
      <c r="H189" s="4">
        <f t="shared" ref="H189" si="29">SUM(H196)</f>
        <v>116796</v>
      </c>
      <c r="I189" s="1">
        <f>H189/D189</f>
        <v>0.58398000000000005</v>
      </c>
      <c r="J189" s="1">
        <f>G189/E189</f>
        <v>1</v>
      </c>
      <c r="K189" s="1">
        <f>G189/F189</f>
        <v>1</v>
      </c>
    </row>
    <row r="190" spans="1:11" ht="24">
      <c r="A190" s="7"/>
      <c r="B190" s="7"/>
      <c r="C190" s="9" t="s">
        <v>14</v>
      </c>
      <c r="D190" s="4"/>
      <c r="E190" s="4"/>
      <c r="F190" s="4"/>
      <c r="G190" s="4"/>
      <c r="H190" s="2"/>
      <c r="I190" s="1"/>
      <c r="J190" s="1"/>
      <c r="K190" s="3"/>
    </row>
    <row r="191" spans="1:11">
      <c r="A191" s="7"/>
      <c r="B191" s="7"/>
      <c r="C191" s="9" t="s">
        <v>15</v>
      </c>
      <c r="D191" s="4"/>
      <c r="E191" s="4"/>
      <c r="F191" s="4"/>
      <c r="G191" s="4"/>
      <c r="H191" s="2"/>
      <c r="I191" s="1"/>
      <c r="J191" s="1"/>
      <c r="K191" s="3"/>
    </row>
    <row r="192" spans="1:11" ht="36">
      <c r="A192" s="7"/>
      <c r="B192" s="7"/>
      <c r="C192" s="9" t="s">
        <v>16</v>
      </c>
      <c r="D192" s="4"/>
      <c r="E192" s="4"/>
      <c r="F192" s="4"/>
      <c r="G192" s="4"/>
      <c r="H192" s="2"/>
      <c r="I192" s="1"/>
      <c r="J192" s="1"/>
      <c r="K192" s="3"/>
    </row>
    <row r="193" spans="1:11">
      <c r="A193" s="7"/>
      <c r="B193" s="7"/>
      <c r="C193" s="9" t="s">
        <v>17</v>
      </c>
      <c r="D193" s="4"/>
      <c r="E193" s="2" t="s">
        <v>12</v>
      </c>
      <c r="F193" s="2" t="s">
        <v>12</v>
      </c>
      <c r="G193" s="2" t="s">
        <v>12</v>
      </c>
      <c r="H193" s="4"/>
      <c r="I193" s="1"/>
      <c r="J193" s="2" t="s">
        <v>12</v>
      </c>
      <c r="K193" s="2" t="s">
        <v>12</v>
      </c>
    </row>
    <row r="194" spans="1:11">
      <c r="A194" s="7"/>
      <c r="B194" s="7"/>
      <c r="C194" s="9" t="s">
        <v>18</v>
      </c>
      <c r="D194" s="2"/>
      <c r="E194" s="2" t="s">
        <v>12</v>
      </c>
      <c r="F194" s="2" t="s">
        <v>12</v>
      </c>
      <c r="G194" s="2" t="s">
        <v>12</v>
      </c>
      <c r="H194" s="2"/>
      <c r="I194" s="3"/>
      <c r="J194" s="2" t="s">
        <v>12</v>
      </c>
      <c r="K194" s="2" t="s">
        <v>12</v>
      </c>
    </row>
    <row r="195" spans="1:11" ht="15" customHeight="1">
      <c r="A195" s="31" t="s">
        <v>91</v>
      </c>
      <c r="B195" s="31" t="s">
        <v>38</v>
      </c>
      <c r="C195" s="8" t="s">
        <v>11</v>
      </c>
      <c r="D195" s="2">
        <f>D196+D198+D200</f>
        <v>200000</v>
      </c>
      <c r="E195" s="2" t="s">
        <v>12</v>
      </c>
      <c r="F195" s="2" t="s">
        <v>12</v>
      </c>
      <c r="G195" s="2" t="s">
        <v>12</v>
      </c>
      <c r="H195" s="2">
        <f>SUM(H196:H216)</f>
        <v>214170.59999999998</v>
      </c>
      <c r="I195" s="3">
        <f>H195/D195</f>
        <v>1.0708529999999998</v>
      </c>
      <c r="J195" s="2" t="s">
        <v>12</v>
      </c>
      <c r="K195" s="2" t="s">
        <v>12</v>
      </c>
    </row>
    <row r="196" spans="1:11">
      <c r="A196" s="32"/>
      <c r="B196" s="32"/>
      <c r="C196" s="9" t="s">
        <v>13</v>
      </c>
      <c r="D196" s="4">
        <v>200000</v>
      </c>
      <c r="E196" s="4">
        <v>200000</v>
      </c>
      <c r="F196" s="4">
        <v>200000</v>
      </c>
      <c r="G196" s="4">
        <v>200000</v>
      </c>
      <c r="H196" s="4">
        <v>116796</v>
      </c>
      <c r="I196" s="1">
        <f>H196/D196</f>
        <v>0.58398000000000005</v>
      </c>
      <c r="J196" s="1">
        <f>G196/E196</f>
        <v>1</v>
      </c>
      <c r="K196" s="1">
        <f>G196/F196</f>
        <v>1</v>
      </c>
    </row>
    <row r="197" spans="1:11" ht="24">
      <c r="A197" s="32"/>
      <c r="B197" s="32"/>
      <c r="C197" s="9" t="s">
        <v>14</v>
      </c>
      <c r="D197" s="4"/>
      <c r="E197" s="4"/>
      <c r="F197" s="4"/>
      <c r="G197" s="4"/>
      <c r="H197" s="2"/>
      <c r="I197" s="1"/>
      <c r="J197" s="1"/>
      <c r="K197" s="3"/>
    </row>
    <row r="198" spans="1:11">
      <c r="A198" s="32"/>
      <c r="B198" s="32"/>
      <c r="C198" s="9" t="s">
        <v>15</v>
      </c>
      <c r="D198" s="4"/>
      <c r="E198" s="4"/>
      <c r="F198" s="4"/>
      <c r="G198" s="4"/>
      <c r="H198" s="2"/>
      <c r="I198" s="1"/>
      <c r="J198" s="1"/>
      <c r="K198" s="3"/>
    </row>
    <row r="199" spans="1:11" ht="36">
      <c r="A199" s="32"/>
      <c r="B199" s="32"/>
      <c r="C199" s="9" t="s">
        <v>16</v>
      </c>
      <c r="D199" s="4"/>
      <c r="E199" s="4"/>
      <c r="F199" s="4"/>
      <c r="G199" s="4"/>
      <c r="H199" s="2"/>
      <c r="I199" s="1"/>
      <c r="J199" s="1"/>
      <c r="K199" s="3"/>
    </row>
    <row r="200" spans="1:11">
      <c r="A200" s="32"/>
      <c r="B200" s="32"/>
      <c r="C200" s="9" t="s">
        <v>17</v>
      </c>
      <c r="D200" s="4"/>
      <c r="E200" s="2" t="s">
        <v>12</v>
      </c>
      <c r="F200" s="2" t="s">
        <v>12</v>
      </c>
      <c r="G200" s="2" t="s">
        <v>12</v>
      </c>
      <c r="H200" s="4"/>
      <c r="I200" s="1"/>
      <c r="J200" s="2" t="s">
        <v>12</v>
      </c>
      <c r="K200" s="2" t="s">
        <v>12</v>
      </c>
    </row>
    <row r="201" spans="1:11">
      <c r="A201" s="34"/>
      <c r="B201" s="34"/>
      <c r="C201" s="9" t="s">
        <v>18</v>
      </c>
      <c r="D201" s="2"/>
      <c r="E201" s="2" t="s">
        <v>12</v>
      </c>
      <c r="F201" s="2" t="s">
        <v>12</v>
      </c>
      <c r="G201" s="2" t="s">
        <v>12</v>
      </c>
      <c r="H201" s="2"/>
      <c r="I201" s="3"/>
      <c r="J201" s="2" t="s">
        <v>12</v>
      </c>
      <c r="K201" s="2" t="s">
        <v>12</v>
      </c>
    </row>
    <row r="202" spans="1:11">
      <c r="A202" s="7" t="s">
        <v>106</v>
      </c>
      <c r="B202" s="7"/>
      <c r="C202" s="8" t="s">
        <v>11</v>
      </c>
      <c r="D202" s="2">
        <f>SUM(D203:D208)</f>
        <v>48187.3</v>
      </c>
      <c r="E202" s="2" t="s">
        <v>12</v>
      </c>
      <c r="F202" s="2" t="s">
        <v>12</v>
      </c>
      <c r="G202" s="2" t="s">
        <v>12</v>
      </c>
      <c r="H202" s="2">
        <f>SUM(H203:H208)</f>
        <v>48187.3</v>
      </c>
      <c r="I202" s="3">
        <f>H202/D202</f>
        <v>1</v>
      </c>
      <c r="J202" s="2" t="s">
        <v>12</v>
      </c>
      <c r="K202" s="2" t="s">
        <v>12</v>
      </c>
    </row>
    <row r="203" spans="1:11">
      <c r="A203" s="7"/>
      <c r="B203" s="7"/>
      <c r="C203" s="9" t="s">
        <v>13</v>
      </c>
      <c r="D203" s="4">
        <v>48187.3</v>
      </c>
      <c r="E203" s="4">
        <v>48187.3</v>
      </c>
      <c r="F203" s="4">
        <v>48187.3</v>
      </c>
      <c r="G203" s="4">
        <v>48187.3</v>
      </c>
      <c r="H203" s="4">
        <v>48187.3</v>
      </c>
      <c r="I203" s="1">
        <f>H203/D203</f>
        <v>1</v>
      </c>
      <c r="J203" s="1">
        <f>G203/E203</f>
        <v>1</v>
      </c>
      <c r="K203" s="1">
        <f>G203/F203</f>
        <v>1</v>
      </c>
    </row>
    <row r="204" spans="1:11" ht="24">
      <c r="A204" s="7"/>
      <c r="B204" s="7"/>
      <c r="C204" s="9" t="s">
        <v>14</v>
      </c>
      <c r="D204" s="4"/>
      <c r="E204" s="4"/>
      <c r="F204" s="4"/>
      <c r="G204" s="4"/>
      <c r="H204" s="2"/>
      <c r="I204" s="1"/>
      <c r="J204" s="1"/>
      <c r="K204" s="3"/>
    </row>
    <row r="205" spans="1:11">
      <c r="A205" s="7"/>
      <c r="B205" s="7"/>
      <c r="C205" s="9" t="s">
        <v>15</v>
      </c>
      <c r="D205" s="4"/>
      <c r="E205" s="4"/>
      <c r="F205" s="4"/>
      <c r="G205" s="4"/>
      <c r="H205" s="2"/>
      <c r="I205" s="1"/>
      <c r="J205" s="1"/>
      <c r="K205" s="3"/>
    </row>
    <row r="206" spans="1:11" ht="36">
      <c r="A206" s="7"/>
      <c r="B206" s="7"/>
      <c r="C206" s="9" t="s">
        <v>16</v>
      </c>
      <c r="D206" s="4"/>
      <c r="E206" s="4"/>
      <c r="F206" s="4"/>
      <c r="G206" s="4"/>
      <c r="H206" s="2"/>
      <c r="I206" s="1"/>
      <c r="J206" s="1"/>
      <c r="K206" s="3"/>
    </row>
    <row r="207" spans="1:11">
      <c r="A207" s="7"/>
      <c r="B207" s="7"/>
      <c r="C207" s="9" t="s">
        <v>17</v>
      </c>
      <c r="D207" s="4"/>
      <c r="E207" s="2" t="s">
        <v>12</v>
      </c>
      <c r="F207" s="2" t="s">
        <v>12</v>
      </c>
      <c r="G207" s="2" t="s">
        <v>12</v>
      </c>
      <c r="H207" s="4"/>
      <c r="I207" s="1"/>
      <c r="J207" s="2" t="s">
        <v>12</v>
      </c>
      <c r="K207" s="2" t="s">
        <v>12</v>
      </c>
    </row>
    <row r="208" spans="1:11">
      <c r="A208" s="7"/>
      <c r="B208" s="7"/>
      <c r="C208" s="9" t="s">
        <v>18</v>
      </c>
      <c r="D208" s="4"/>
      <c r="E208" s="2" t="s">
        <v>12</v>
      </c>
      <c r="F208" s="2" t="s">
        <v>12</v>
      </c>
      <c r="G208" s="2" t="s">
        <v>12</v>
      </c>
      <c r="H208" s="4"/>
      <c r="I208" s="1"/>
      <c r="J208" s="2" t="s">
        <v>12</v>
      </c>
      <c r="K208" s="2" t="s">
        <v>12</v>
      </c>
    </row>
    <row r="209" spans="1:14" ht="15" customHeight="1">
      <c r="A209" s="31" t="s">
        <v>107</v>
      </c>
      <c r="B209" s="7"/>
      <c r="C209" s="8" t="s">
        <v>11</v>
      </c>
      <c r="D209" s="2">
        <f>SUM(D210:D215)</f>
        <v>500</v>
      </c>
      <c r="E209" s="2" t="s">
        <v>12</v>
      </c>
      <c r="F209" s="2" t="s">
        <v>12</v>
      </c>
      <c r="G209" s="2" t="s">
        <v>12</v>
      </c>
      <c r="H209" s="2">
        <f>SUM(H210:H215)</f>
        <v>500</v>
      </c>
      <c r="I209" s="3">
        <f>H209/D209</f>
        <v>1</v>
      </c>
      <c r="J209" s="2" t="s">
        <v>12</v>
      </c>
      <c r="K209" s="2" t="s">
        <v>12</v>
      </c>
    </row>
    <row r="210" spans="1:14">
      <c r="A210" s="32"/>
      <c r="B210" s="7"/>
      <c r="C210" s="9" t="s">
        <v>13</v>
      </c>
      <c r="D210" s="4">
        <v>500</v>
      </c>
      <c r="E210" s="4">
        <v>500</v>
      </c>
      <c r="F210" s="4">
        <v>500</v>
      </c>
      <c r="G210" s="4">
        <v>500</v>
      </c>
      <c r="H210" s="4">
        <v>500</v>
      </c>
      <c r="I210" s="1">
        <f>H210/D210</f>
        <v>1</v>
      </c>
      <c r="J210" s="1">
        <f>G210/E210</f>
        <v>1</v>
      </c>
      <c r="K210" s="1">
        <f>G210/F210</f>
        <v>1</v>
      </c>
    </row>
    <row r="211" spans="1:14" ht="24">
      <c r="A211" s="32"/>
      <c r="B211" s="7"/>
      <c r="C211" s="9" t="s">
        <v>14</v>
      </c>
      <c r="D211" s="4"/>
      <c r="E211" s="4"/>
      <c r="F211" s="4"/>
      <c r="G211" s="4"/>
      <c r="H211" s="2"/>
      <c r="I211" s="1"/>
      <c r="J211" s="1"/>
      <c r="K211" s="3"/>
    </row>
    <row r="212" spans="1:14">
      <c r="A212" s="32"/>
      <c r="B212" s="7"/>
      <c r="C212" s="9" t="s">
        <v>15</v>
      </c>
      <c r="D212" s="4"/>
      <c r="E212" s="4"/>
      <c r="F212" s="4"/>
      <c r="G212" s="4"/>
      <c r="H212" s="2"/>
      <c r="I212" s="1"/>
      <c r="J212" s="1"/>
      <c r="K212" s="3"/>
    </row>
    <row r="213" spans="1:14" ht="36">
      <c r="A213" s="32"/>
      <c r="B213" s="7"/>
      <c r="C213" s="9" t="s">
        <v>16</v>
      </c>
      <c r="D213" s="4"/>
      <c r="E213" s="4"/>
      <c r="F213" s="4"/>
      <c r="G213" s="4"/>
      <c r="H213" s="2"/>
      <c r="I213" s="1"/>
      <c r="J213" s="1"/>
      <c r="K213" s="3"/>
    </row>
    <row r="214" spans="1:14">
      <c r="A214" s="32"/>
      <c r="B214" s="7"/>
      <c r="C214" s="9" t="s">
        <v>17</v>
      </c>
      <c r="D214" s="4"/>
      <c r="E214" s="2" t="s">
        <v>12</v>
      </c>
      <c r="F214" s="2" t="s">
        <v>12</v>
      </c>
      <c r="G214" s="2" t="s">
        <v>12</v>
      </c>
      <c r="H214" s="4"/>
      <c r="I214" s="1"/>
      <c r="J214" s="2" t="s">
        <v>12</v>
      </c>
      <c r="K214" s="2" t="s">
        <v>12</v>
      </c>
    </row>
    <row r="215" spans="1:14">
      <c r="A215" s="32"/>
      <c r="B215" s="7"/>
      <c r="C215" s="9" t="s">
        <v>18</v>
      </c>
      <c r="D215" s="4"/>
      <c r="E215" s="2" t="s">
        <v>12</v>
      </c>
      <c r="F215" s="2" t="s">
        <v>12</v>
      </c>
      <c r="G215" s="2" t="s">
        <v>12</v>
      </c>
      <c r="H215" s="4"/>
      <c r="I215" s="1"/>
      <c r="J215" s="2" t="s">
        <v>12</v>
      </c>
      <c r="K215" s="2" t="s">
        <v>12</v>
      </c>
    </row>
    <row r="216" spans="1:14">
      <c r="A216" s="34"/>
      <c r="B216" s="7"/>
      <c r="C216" s="9" t="s">
        <v>18</v>
      </c>
      <c r="D216" s="4"/>
      <c r="E216" s="2" t="s">
        <v>12</v>
      </c>
      <c r="F216" s="2" t="s">
        <v>12</v>
      </c>
      <c r="G216" s="2" t="s">
        <v>12</v>
      </c>
      <c r="H216" s="4"/>
      <c r="I216" s="1"/>
      <c r="J216" s="2" t="s">
        <v>12</v>
      </c>
      <c r="K216" s="2" t="s">
        <v>12</v>
      </c>
    </row>
    <row r="217" spans="1:14" ht="15" customHeight="1">
      <c r="A217" s="10" t="s">
        <v>114</v>
      </c>
      <c r="B217" s="7" t="s">
        <v>30</v>
      </c>
      <c r="C217" s="8" t="s">
        <v>11</v>
      </c>
      <c r="D217" s="2">
        <f>D218+D220+D222</f>
        <v>15164153.1</v>
      </c>
      <c r="E217" s="2" t="s">
        <v>12</v>
      </c>
      <c r="F217" s="2" t="s">
        <v>12</v>
      </c>
      <c r="G217" s="2" t="s">
        <v>12</v>
      </c>
      <c r="H217" s="2">
        <f>H218+H220+H222</f>
        <v>14354316.139850002</v>
      </c>
      <c r="I217" s="3">
        <f>H217/D217</f>
        <v>0.94659530573125128</v>
      </c>
      <c r="J217" s="2" t="s">
        <v>12</v>
      </c>
      <c r="K217" s="2" t="s">
        <v>12</v>
      </c>
    </row>
    <row r="218" spans="1:14">
      <c r="A218" s="10"/>
      <c r="B218" s="7"/>
      <c r="C218" s="9" t="s">
        <v>13</v>
      </c>
      <c r="D218" s="4">
        <f>D233+D303+D324+D359+D366+D373++D380+D387+D394+D401+D408+D415+D422+D429+D436</f>
        <v>11287064.9</v>
      </c>
      <c r="E218" s="4">
        <f t="shared" ref="E218:H218" si="30">E233+E303+E324+E359+E366+E373++E380+E387+E394+E401+E408+E415+E422+E429+E436</f>
        <v>11287064.9</v>
      </c>
      <c r="F218" s="4">
        <f t="shared" si="30"/>
        <v>11018969.372000001</v>
      </c>
      <c r="G218" s="4">
        <f t="shared" si="30"/>
        <v>10799630.645340001</v>
      </c>
      <c r="H218" s="4">
        <f t="shared" si="30"/>
        <v>10725185.479550002</v>
      </c>
      <c r="I218" s="1">
        <f>H218/D218</f>
        <v>0.95021917341416207</v>
      </c>
      <c r="J218" s="1">
        <f>G218/E218</f>
        <v>0.95681479118100943</v>
      </c>
      <c r="K218" s="1">
        <f>G218/F218</f>
        <v>0.98009444266018597</v>
      </c>
      <c r="L218" s="6"/>
    </row>
    <row r="219" spans="1:14" ht="15" customHeight="1">
      <c r="A219" s="10"/>
      <c r="B219" s="7"/>
      <c r="C219" s="9" t="s">
        <v>14</v>
      </c>
      <c r="D219" s="4">
        <f>D234+D304+D325+D360+D367+D374++D381+D388+D395+D402+D409+D416+D423+D430+D437</f>
        <v>88888.9</v>
      </c>
      <c r="E219" s="4">
        <f t="shared" ref="E219:H219" si="31">E234+E304+E325+E360+E367+E374++E381+E388+E395+E402+E409+E416+E423+E430+E437</f>
        <v>88888.9</v>
      </c>
      <c r="F219" s="4">
        <f t="shared" si="31"/>
        <v>88888.9</v>
      </c>
      <c r="G219" s="4">
        <f t="shared" si="31"/>
        <v>88888.9</v>
      </c>
      <c r="H219" s="4">
        <f t="shared" si="31"/>
        <v>79171.240739999994</v>
      </c>
      <c r="I219" s="1"/>
      <c r="J219" s="1"/>
      <c r="K219" s="1"/>
      <c r="N219" s="35"/>
    </row>
    <row r="220" spans="1:14">
      <c r="A220" s="10"/>
      <c r="B220" s="7"/>
      <c r="C220" s="9" t="s">
        <v>15</v>
      </c>
      <c r="D220" s="4">
        <f t="shared" ref="D220:H222" si="32">D235+D305+D326+D361+D368+D375++D382+D389+D396+D403+D410+D417+D424+D431+D438</f>
        <v>3824000</v>
      </c>
      <c r="E220" s="4">
        <f t="shared" si="32"/>
        <v>3824000</v>
      </c>
      <c r="F220" s="2" t="s">
        <v>12</v>
      </c>
      <c r="G220" s="4">
        <f t="shared" si="32"/>
        <v>3823999.9</v>
      </c>
      <c r="H220" s="4">
        <f t="shared" si="32"/>
        <v>3576156.8602999998</v>
      </c>
      <c r="I220" s="1">
        <f>H220/D220</f>
        <v>0.9351874634675732</v>
      </c>
      <c r="J220" s="1">
        <f>G220/E220</f>
        <v>0.99999997384937234</v>
      </c>
      <c r="K220" s="2" t="s">
        <v>12</v>
      </c>
      <c r="L220" s="6"/>
    </row>
    <row r="221" spans="1:14" ht="34.9" customHeight="1">
      <c r="A221" s="10"/>
      <c r="B221" s="7"/>
      <c r="C221" s="9" t="s">
        <v>16</v>
      </c>
      <c r="D221" s="4">
        <f>D369</f>
        <v>800000</v>
      </c>
      <c r="E221" s="4">
        <f t="shared" ref="E221:H221" si="33">E369</f>
        <v>800000</v>
      </c>
      <c r="F221" s="4">
        <f t="shared" si="33"/>
        <v>0</v>
      </c>
      <c r="G221" s="4">
        <f t="shared" si="33"/>
        <v>800000</v>
      </c>
      <c r="H221" s="4">
        <f t="shared" si="33"/>
        <v>712541.16663999995</v>
      </c>
      <c r="I221" s="1"/>
      <c r="J221" s="1"/>
      <c r="K221" s="1"/>
    </row>
    <row r="222" spans="1:14">
      <c r="A222" s="10"/>
      <c r="B222" s="7"/>
      <c r="C222" s="9" t="s">
        <v>17</v>
      </c>
      <c r="D222" s="4">
        <f t="shared" si="32"/>
        <v>53088.2</v>
      </c>
      <c r="E222" s="2" t="s">
        <v>12</v>
      </c>
      <c r="F222" s="2" t="s">
        <v>12</v>
      </c>
      <c r="G222" s="2" t="s">
        <v>12</v>
      </c>
      <c r="H222" s="4">
        <f t="shared" si="32"/>
        <v>52973.8</v>
      </c>
      <c r="I222" s="1">
        <f t="shared" ref="I222" si="34">H222/D222</f>
        <v>0.99784509552028522</v>
      </c>
      <c r="J222" s="3" t="s">
        <v>12</v>
      </c>
      <c r="K222" s="3" t="s">
        <v>12</v>
      </c>
      <c r="L222" s="6"/>
    </row>
    <row r="223" spans="1:14">
      <c r="A223" s="10"/>
      <c r="B223" s="7"/>
      <c r="C223" s="9" t="s">
        <v>18</v>
      </c>
      <c r="D223" s="4"/>
      <c r="E223" s="2" t="s">
        <v>12</v>
      </c>
      <c r="F223" s="2" t="s">
        <v>12</v>
      </c>
      <c r="G223" s="2" t="s">
        <v>12</v>
      </c>
      <c r="H223" s="2"/>
      <c r="I223" s="2"/>
      <c r="J223" s="3" t="s">
        <v>12</v>
      </c>
      <c r="K223" s="3" t="s">
        <v>12</v>
      </c>
    </row>
    <row r="224" spans="1:14">
      <c r="A224" s="10"/>
      <c r="B224" s="10" t="s">
        <v>46</v>
      </c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>
      <c r="A225" s="10"/>
      <c r="B225" s="7"/>
      <c r="C225" s="8" t="s">
        <v>11</v>
      </c>
      <c r="D225" s="2">
        <f>D226+D228+D230</f>
        <v>6944521</v>
      </c>
      <c r="E225" s="2" t="s">
        <v>12</v>
      </c>
      <c r="F225" s="2" t="s">
        <v>12</v>
      </c>
      <c r="G225" s="2" t="s">
        <v>12</v>
      </c>
      <c r="H225" s="2">
        <f>H226+H228+H230</f>
        <v>6807366.4314100007</v>
      </c>
      <c r="I225" s="3">
        <f>H225/D225</f>
        <v>0.98024995984748275</v>
      </c>
      <c r="J225" s="2" t="s">
        <v>12</v>
      </c>
      <c r="K225" s="2" t="s">
        <v>12</v>
      </c>
    </row>
    <row r="226" spans="1:11">
      <c r="A226" s="10"/>
      <c r="B226" s="7"/>
      <c r="C226" s="9" t="s">
        <v>13</v>
      </c>
      <c r="D226" s="4">
        <f>D233</f>
        <v>5370121</v>
      </c>
      <c r="E226" s="4">
        <f>E233</f>
        <v>5370121</v>
      </c>
      <c r="F226" s="4">
        <f>F233</f>
        <v>5364205.5000000009</v>
      </c>
      <c r="G226" s="4">
        <f t="shared" ref="G226:H226" si="35">G233</f>
        <v>5238377.9133400004</v>
      </c>
      <c r="H226" s="4">
        <f t="shared" si="35"/>
        <v>5232966.4314100007</v>
      </c>
      <c r="I226" s="1">
        <f>H226/D226</f>
        <v>0.97445968748376444</v>
      </c>
      <c r="J226" s="1">
        <f>G226/E226</f>
        <v>0.97546738953181877</v>
      </c>
      <c r="K226" s="1">
        <f>G226/F226</f>
        <v>0.97654310845100911</v>
      </c>
    </row>
    <row r="227" spans="1:11" ht="24">
      <c r="A227" s="10"/>
      <c r="B227" s="7"/>
      <c r="C227" s="9" t="s">
        <v>14</v>
      </c>
      <c r="D227" s="4"/>
      <c r="E227" s="2"/>
      <c r="F227" s="2"/>
      <c r="G227" s="2"/>
      <c r="H227" s="2"/>
      <c r="I227" s="1"/>
      <c r="J227" s="3"/>
      <c r="K227" s="3"/>
    </row>
    <row r="228" spans="1:11">
      <c r="A228" s="10"/>
      <c r="B228" s="7"/>
      <c r="C228" s="9" t="s">
        <v>15</v>
      </c>
      <c r="D228" s="4">
        <f>D235</f>
        <v>1574000</v>
      </c>
      <c r="E228" s="4">
        <f>E235</f>
        <v>1574000</v>
      </c>
      <c r="F228" s="2" t="s">
        <v>12</v>
      </c>
      <c r="G228" s="4">
        <f t="shared" ref="G228:H228" si="36">G235</f>
        <v>1574000</v>
      </c>
      <c r="H228" s="4">
        <f t="shared" si="36"/>
        <v>1574000</v>
      </c>
      <c r="I228" s="1">
        <f>H228/D228</f>
        <v>1</v>
      </c>
      <c r="J228" s="1">
        <f>G228/E228</f>
        <v>1</v>
      </c>
      <c r="K228" s="2" t="s">
        <v>12</v>
      </c>
    </row>
    <row r="229" spans="1:11" ht="36">
      <c r="A229" s="10"/>
      <c r="B229" s="7"/>
      <c r="C229" s="9" t="s">
        <v>16</v>
      </c>
      <c r="D229" s="4"/>
      <c r="E229" s="2"/>
      <c r="F229" s="2"/>
      <c r="G229" s="2"/>
      <c r="H229" s="2"/>
      <c r="I229" s="1"/>
      <c r="J229" s="3"/>
      <c r="K229" s="3"/>
    </row>
    <row r="230" spans="1:11">
      <c r="A230" s="10"/>
      <c r="B230" s="7"/>
      <c r="C230" s="9" t="s">
        <v>17</v>
      </c>
      <c r="D230" s="4">
        <f>D237</f>
        <v>400</v>
      </c>
      <c r="E230" s="2" t="s">
        <v>12</v>
      </c>
      <c r="F230" s="2" t="s">
        <v>12</v>
      </c>
      <c r="G230" s="2" t="s">
        <v>12</v>
      </c>
      <c r="H230" s="4">
        <f>H237</f>
        <v>400</v>
      </c>
      <c r="I230" s="1">
        <f t="shared" ref="I230" si="37">H230/D230</f>
        <v>1</v>
      </c>
      <c r="J230" s="3" t="s">
        <v>12</v>
      </c>
      <c r="K230" s="3" t="s">
        <v>12</v>
      </c>
    </row>
    <row r="231" spans="1:11">
      <c r="A231" s="10"/>
      <c r="B231" s="7"/>
      <c r="C231" s="9" t="s">
        <v>18</v>
      </c>
      <c r="D231" s="4"/>
      <c r="E231" s="2" t="s">
        <v>12</v>
      </c>
      <c r="F231" s="2" t="s">
        <v>12</v>
      </c>
      <c r="G231" s="2" t="s">
        <v>12</v>
      </c>
      <c r="H231" s="2"/>
      <c r="I231" s="2"/>
      <c r="J231" s="3" t="s">
        <v>12</v>
      </c>
      <c r="K231" s="3" t="s">
        <v>12</v>
      </c>
    </row>
    <row r="232" spans="1:11" ht="15" customHeight="1">
      <c r="A232" s="10" t="s">
        <v>56</v>
      </c>
      <c r="B232" s="7" t="s">
        <v>30</v>
      </c>
      <c r="C232" s="8" t="s">
        <v>11</v>
      </c>
      <c r="D232" s="2">
        <f>D233+D235+D237+D236</f>
        <v>6944521</v>
      </c>
      <c r="E232" s="2" t="s">
        <v>12</v>
      </c>
      <c r="F232" s="2" t="s">
        <v>12</v>
      </c>
      <c r="G232" s="2" t="s">
        <v>12</v>
      </c>
      <c r="H232" s="2">
        <f>H233+H235+H237</f>
        <v>6807366.4314100007</v>
      </c>
      <c r="I232" s="3">
        <f>H232/D232</f>
        <v>0.98024995984748275</v>
      </c>
      <c r="J232" s="2" t="s">
        <v>12</v>
      </c>
      <c r="K232" s="2" t="s">
        <v>12</v>
      </c>
    </row>
    <row r="233" spans="1:11">
      <c r="A233" s="10"/>
      <c r="B233" s="7"/>
      <c r="C233" s="9" t="s">
        <v>13</v>
      </c>
      <c r="D233" s="4">
        <f>D240+D275</f>
        <v>5370121</v>
      </c>
      <c r="E233" s="4">
        <f>E240+E275</f>
        <v>5370121</v>
      </c>
      <c r="F233" s="4">
        <f>F240+F275</f>
        <v>5364205.5000000009</v>
      </c>
      <c r="G233" s="4">
        <f t="shared" ref="G233:H233" si="38">G240+G275</f>
        <v>5238377.9133400004</v>
      </c>
      <c r="H233" s="4">
        <f t="shared" si="38"/>
        <v>5232966.4314100007</v>
      </c>
      <c r="I233" s="1">
        <f>H233/D233</f>
        <v>0.97445968748376444</v>
      </c>
      <c r="J233" s="1">
        <f>G233/E233</f>
        <v>0.97546738953181877</v>
      </c>
      <c r="K233" s="1">
        <f>G233/F233</f>
        <v>0.97654310845100911</v>
      </c>
    </row>
    <row r="234" spans="1:11" ht="24">
      <c r="A234" s="10"/>
      <c r="B234" s="7"/>
      <c r="C234" s="9" t="s">
        <v>14</v>
      </c>
      <c r="D234" s="4"/>
      <c r="E234" s="2"/>
      <c r="F234" s="2"/>
      <c r="G234" s="2"/>
      <c r="H234" s="2"/>
      <c r="I234" s="1"/>
      <c r="J234" s="3"/>
      <c r="K234" s="3"/>
    </row>
    <row r="235" spans="1:11">
      <c r="A235" s="10"/>
      <c r="B235" s="7"/>
      <c r="C235" s="9" t="s">
        <v>15</v>
      </c>
      <c r="D235" s="4">
        <f>D242+D277</f>
        <v>1574000</v>
      </c>
      <c r="E235" s="4">
        <f t="shared" ref="E235:H235" si="39">E242+E277</f>
        <v>1574000</v>
      </c>
      <c r="F235" s="2" t="s">
        <v>12</v>
      </c>
      <c r="G235" s="4">
        <f t="shared" si="39"/>
        <v>1574000</v>
      </c>
      <c r="H235" s="4">
        <f t="shared" si="39"/>
        <v>1574000</v>
      </c>
      <c r="I235" s="1">
        <f>H235/D235</f>
        <v>1</v>
      </c>
      <c r="J235" s="1">
        <f>G235/E235</f>
        <v>1</v>
      </c>
      <c r="K235" s="2" t="s">
        <v>12</v>
      </c>
    </row>
    <row r="236" spans="1:11" ht="36">
      <c r="A236" s="10"/>
      <c r="B236" s="7"/>
      <c r="C236" s="9" t="s">
        <v>16</v>
      </c>
      <c r="D236" s="4"/>
      <c r="E236" s="2"/>
      <c r="F236" s="2"/>
      <c r="G236" s="2"/>
      <c r="H236" s="2"/>
      <c r="I236" s="1"/>
      <c r="J236" s="3"/>
      <c r="K236" s="3"/>
    </row>
    <row r="237" spans="1:11">
      <c r="A237" s="10"/>
      <c r="B237" s="7"/>
      <c r="C237" s="9" t="s">
        <v>17</v>
      </c>
      <c r="D237" s="4">
        <f>D244+D279</f>
        <v>400</v>
      </c>
      <c r="E237" s="2" t="s">
        <v>12</v>
      </c>
      <c r="F237" s="2" t="s">
        <v>12</v>
      </c>
      <c r="G237" s="2" t="s">
        <v>12</v>
      </c>
      <c r="H237" s="4">
        <f>H244+H279</f>
        <v>400</v>
      </c>
      <c r="I237" s="1">
        <f t="shared" ref="I237" si="40">H237/D237</f>
        <v>1</v>
      </c>
      <c r="J237" s="3" t="s">
        <v>12</v>
      </c>
      <c r="K237" s="3" t="s">
        <v>12</v>
      </c>
    </row>
    <row r="238" spans="1:11">
      <c r="A238" s="10"/>
      <c r="B238" s="7"/>
      <c r="C238" s="9" t="s">
        <v>18</v>
      </c>
      <c r="D238" s="4"/>
      <c r="E238" s="2" t="s">
        <v>12</v>
      </c>
      <c r="F238" s="2" t="s">
        <v>12</v>
      </c>
      <c r="G238" s="2" t="s">
        <v>12</v>
      </c>
      <c r="H238" s="2"/>
      <c r="I238" s="2"/>
      <c r="J238" s="3" t="s">
        <v>12</v>
      </c>
      <c r="K238" s="3" t="s">
        <v>12</v>
      </c>
    </row>
    <row r="239" spans="1:11" ht="15" customHeight="1">
      <c r="A239" s="10" t="s">
        <v>54</v>
      </c>
      <c r="B239" s="7"/>
      <c r="C239" s="8" t="s">
        <v>11</v>
      </c>
      <c r="D239" s="2">
        <f>D240+D242+D244</f>
        <v>6720921</v>
      </c>
      <c r="E239" s="2" t="s">
        <v>12</v>
      </c>
      <c r="F239" s="2" t="s">
        <v>12</v>
      </c>
      <c r="G239" s="2" t="s">
        <v>12</v>
      </c>
      <c r="H239" s="2">
        <f>H240+H242+H244</f>
        <v>6583921.0180700002</v>
      </c>
      <c r="I239" s="3">
        <f>H239/D239</f>
        <v>0.97961589164193419</v>
      </c>
      <c r="J239" s="2" t="s">
        <v>12</v>
      </c>
      <c r="K239" s="2" t="s">
        <v>12</v>
      </c>
    </row>
    <row r="240" spans="1:11">
      <c r="A240" s="10"/>
      <c r="B240" s="7"/>
      <c r="C240" s="9" t="s">
        <v>13</v>
      </c>
      <c r="D240" s="4">
        <f>D247+D254+D261+D268</f>
        <v>5306521</v>
      </c>
      <c r="E240" s="4">
        <f>E247+E254+E261+E268</f>
        <v>5306521</v>
      </c>
      <c r="F240" s="4">
        <f>F247+F254+F261+F268</f>
        <v>5300623.1000000006</v>
      </c>
      <c r="G240" s="4">
        <f>G247+G254+G261+G268</f>
        <v>5174932.5</v>
      </c>
      <c r="H240" s="4">
        <f>H247+H254+H261+H268</f>
        <v>5169521.0180700002</v>
      </c>
      <c r="I240" s="1">
        <f>H240/D240</f>
        <v>0.97418271181250393</v>
      </c>
      <c r="J240" s="1">
        <f>G240/E240</f>
        <v>0.9752024914251729</v>
      </c>
      <c r="K240" s="1">
        <f>G240/F240</f>
        <v>0.97628758022806783</v>
      </c>
    </row>
    <row r="241" spans="1:12" ht="24">
      <c r="A241" s="10"/>
      <c r="B241" s="7"/>
      <c r="C241" s="9" t="s">
        <v>14</v>
      </c>
      <c r="D241" s="4"/>
      <c r="E241" s="4"/>
      <c r="F241" s="2"/>
      <c r="G241" s="2"/>
      <c r="H241" s="2"/>
      <c r="I241" s="1"/>
      <c r="J241" s="1"/>
      <c r="K241" s="3"/>
    </row>
    <row r="242" spans="1:12">
      <c r="A242" s="10"/>
      <c r="B242" s="7"/>
      <c r="C242" s="9" t="s">
        <v>15</v>
      </c>
      <c r="D242" s="4">
        <f>D249+D256+D263+D270</f>
        <v>1414000</v>
      </c>
      <c r="E242" s="4">
        <f>E249+E256+E263+E270</f>
        <v>1414000</v>
      </c>
      <c r="F242" s="2" t="s">
        <v>12</v>
      </c>
      <c r="G242" s="4">
        <f t="shared" ref="G242:H242" si="41">G249+G256+G263+G270</f>
        <v>1414000</v>
      </c>
      <c r="H242" s="4">
        <f t="shared" si="41"/>
        <v>1414000</v>
      </c>
      <c r="I242" s="1">
        <f>H242/D242</f>
        <v>1</v>
      </c>
      <c r="J242" s="1">
        <f>G242/E242</f>
        <v>1</v>
      </c>
      <c r="K242" s="2" t="s">
        <v>12</v>
      </c>
    </row>
    <row r="243" spans="1:12" ht="36">
      <c r="A243" s="10"/>
      <c r="B243" s="7"/>
      <c r="C243" s="9" t="s">
        <v>16</v>
      </c>
      <c r="D243" s="4"/>
      <c r="E243" s="4"/>
      <c r="F243" s="2"/>
      <c r="G243" s="2"/>
      <c r="H243" s="2"/>
      <c r="I243" s="1"/>
      <c r="J243" s="3"/>
      <c r="K243" s="3"/>
    </row>
    <row r="244" spans="1:12">
      <c r="A244" s="10"/>
      <c r="B244" s="7"/>
      <c r="C244" s="9" t="s">
        <v>17</v>
      </c>
      <c r="D244" s="4">
        <f>D251+D258+D265+D272</f>
        <v>400</v>
      </c>
      <c r="E244" s="2" t="s">
        <v>12</v>
      </c>
      <c r="F244" s="2" t="s">
        <v>12</v>
      </c>
      <c r="G244" s="2" t="s">
        <v>12</v>
      </c>
      <c r="H244" s="4">
        <f>H251+H258+H265+H272</f>
        <v>400</v>
      </c>
      <c r="I244" s="1">
        <f t="shared" ref="I244" si="42">H244/D244</f>
        <v>1</v>
      </c>
      <c r="J244" s="3" t="s">
        <v>12</v>
      </c>
      <c r="K244" s="3" t="s">
        <v>12</v>
      </c>
    </row>
    <row r="245" spans="1:12">
      <c r="A245" s="10"/>
      <c r="B245" s="7"/>
      <c r="C245" s="9" t="s">
        <v>18</v>
      </c>
      <c r="D245" s="4"/>
      <c r="E245" s="2" t="s">
        <v>12</v>
      </c>
      <c r="F245" s="2" t="s">
        <v>12</v>
      </c>
      <c r="G245" s="2" t="s">
        <v>12</v>
      </c>
      <c r="H245" s="2"/>
      <c r="I245" s="2"/>
      <c r="J245" s="3" t="s">
        <v>12</v>
      </c>
      <c r="K245" s="3" t="s">
        <v>12</v>
      </c>
    </row>
    <row r="246" spans="1:12">
      <c r="A246" s="10" t="s">
        <v>47</v>
      </c>
      <c r="B246" s="7"/>
      <c r="C246" s="8" t="s">
        <v>11</v>
      </c>
      <c r="D246" s="2">
        <f>D247+D249</f>
        <v>3877957.1</v>
      </c>
      <c r="E246" s="2" t="s">
        <v>12</v>
      </c>
      <c r="F246" s="2" t="s">
        <v>12</v>
      </c>
      <c r="G246" s="2" t="s">
        <v>12</v>
      </c>
      <c r="H246" s="2">
        <f>H247+H249+H251</f>
        <v>3867586.7546499996</v>
      </c>
      <c r="I246" s="3">
        <f>H246/D246</f>
        <v>0.99732582257034241</v>
      </c>
      <c r="J246" s="2" t="s">
        <v>12</v>
      </c>
      <c r="K246" s="2" t="s">
        <v>12</v>
      </c>
    </row>
    <row r="247" spans="1:12">
      <c r="A247" s="10"/>
      <c r="B247" s="7"/>
      <c r="C247" s="9" t="s">
        <v>13</v>
      </c>
      <c r="D247" s="4">
        <v>3877957.1</v>
      </c>
      <c r="E247" s="4">
        <v>3877957.1</v>
      </c>
      <c r="F247" s="4">
        <v>3872059.2</v>
      </c>
      <c r="G247" s="4">
        <v>3867571.8</v>
      </c>
      <c r="H247" s="4">
        <v>3867586.7546499996</v>
      </c>
      <c r="I247" s="1">
        <f>H247/D247</f>
        <v>0.99732582257034241</v>
      </c>
      <c r="J247" s="1">
        <f>G247/E247</f>
        <v>0.99732196624867242</v>
      </c>
      <c r="K247" s="1">
        <f>G247/F247</f>
        <v>0.99884108176858444</v>
      </c>
    </row>
    <row r="248" spans="1:12" ht="24">
      <c r="A248" s="10"/>
      <c r="B248" s="7"/>
      <c r="C248" s="9" t="s">
        <v>14</v>
      </c>
      <c r="D248" s="4"/>
      <c r="E248" s="4"/>
      <c r="F248" s="2"/>
      <c r="G248" s="2"/>
      <c r="H248" s="2"/>
      <c r="I248" s="1"/>
      <c r="J248" s="1"/>
      <c r="K248" s="3"/>
    </row>
    <row r="249" spans="1:12">
      <c r="A249" s="10"/>
      <c r="B249" s="7"/>
      <c r="C249" s="9" t="s">
        <v>15</v>
      </c>
      <c r="D249" s="4"/>
      <c r="E249" s="4"/>
      <c r="F249" s="2"/>
      <c r="G249" s="4"/>
      <c r="H249" s="4"/>
      <c r="I249" s="1"/>
      <c r="J249" s="1"/>
      <c r="K249" s="2"/>
    </row>
    <row r="250" spans="1:12" ht="36">
      <c r="A250" s="10"/>
      <c r="B250" s="7"/>
      <c r="C250" s="9" t="s">
        <v>16</v>
      </c>
      <c r="D250" s="4"/>
      <c r="E250" s="4"/>
      <c r="F250" s="2"/>
      <c r="G250" s="2"/>
      <c r="H250" s="2"/>
      <c r="I250" s="1"/>
      <c r="J250" s="3"/>
      <c r="K250" s="3"/>
    </row>
    <row r="251" spans="1:12">
      <c r="A251" s="10"/>
      <c r="B251" s="7"/>
      <c r="C251" s="9" t="s">
        <v>17</v>
      </c>
      <c r="D251" s="4"/>
      <c r="E251" s="2" t="s">
        <v>12</v>
      </c>
      <c r="F251" s="2" t="s">
        <v>12</v>
      </c>
      <c r="G251" s="2" t="s">
        <v>12</v>
      </c>
      <c r="H251" s="4"/>
      <c r="I251" s="1"/>
      <c r="J251" s="3" t="s">
        <v>12</v>
      </c>
      <c r="K251" s="3" t="s">
        <v>12</v>
      </c>
    </row>
    <row r="252" spans="1:12">
      <c r="A252" s="10"/>
      <c r="B252" s="7"/>
      <c r="C252" s="9" t="s">
        <v>18</v>
      </c>
      <c r="D252" s="4"/>
      <c r="E252" s="2" t="s">
        <v>12</v>
      </c>
      <c r="F252" s="2" t="s">
        <v>12</v>
      </c>
      <c r="G252" s="2" t="s">
        <v>12</v>
      </c>
      <c r="H252" s="2"/>
      <c r="I252" s="2"/>
      <c r="J252" s="3" t="s">
        <v>12</v>
      </c>
      <c r="K252" s="3" t="s">
        <v>12</v>
      </c>
    </row>
    <row r="253" spans="1:12">
      <c r="A253" s="10" t="s">
        <v>48</v>
      </c>
      <c r="B253" s="7"/>
      <c r="C253" s="8" t="s">
        <v>11</v>
      </c>
      <c r="D253" s="2">
        <f>D254+D255+D256+D258+D259</f>
        <v>1707200</v>
      </c>
      <c r="E253" s="2" t="s">
        <v>12</v>
      </c>
      <c r="F253" s="2" t="s">
        <v>12</v>
      </c>
      <c r="G253" s="2" t="s">
        <v>12</v>
      </c>
      <c r="H253" s="2">
        <f>H254+H255+H256+H257+H258+H259</f>
        <v>1580570.4</v>
      </c>
      <c r="I253" s="3">
        <f>H253/D253</f>
        <v>0.92582614807872532</v>
      </c>
      <c r="J253" s="2" t="s">
        <v>12</v>
      </c>
      <c r="K253" s="2" t="s">
        <v>12</v>
      </c>
      <c r="L253" s="45"/>
    </row>
    <row r="254" spans="1:12">
      <c r="A254" s="10"/>
      <c r="B254" s="7"/>
      <c r="C254" s="9" t="s">
        <v>13</v>
      </c>
      <c r="D254" s="4">
        <v>592800</v>
      </c>
      <c r="E254" s="4">
        <v>592800</v>
      </c>
      <c r="F254" s="4">
        <v>592800</v>
      </c>
      <c r="G254" s="4">
        <v>471596.79999999999</v>
      </c>
      <c r="H254" s="4">
        <v>466170.4</v>
      </c>
      <c r="I254" s="1">
        <f>H254/D254</f>
        <v>0.78638731443994603</v>
      </c>
      <c r="J254" s="1">
        <f>G254/E254</f>
        <v>0.79554116059379221</v>
      </c>
      <c r="K254" s="1">
        <f>G254/F254</f>
        <v>0.79554116059379221</v>
      </c>
      <c r="L254" s="45"/>
    </row>
    <row r="255" spans="1:12" ht="24">
      <c r="A255" s="10"/>
      <c r="B255" s="7"/>
      <c r="C255" s="9" t="s">
        <v>14</v>
      </c>
      <c r="D255" s="4"/>
      <c r="E255" s="4"/>
      <c r="F255" s="2"/>
      <c r="G255" s="2"/>
      <c r="H255" s="2"/>
      <c r="I255" s="1"/>
      <c r="J255" s="1"/>
      <c r="K255" s="3"/>
    </row>
    <row r="256" spans="1:12">
      <c r="A256" s="10"/>
      <c r="B256" s="7"/>
      <c r="C256" s="9" t="s">
        <v>15</v>
      </c>
      <c r="D256" s="4">
        <v>1114100</v>
      </c>
      <c r="E256" s="4">
        <v>1114100</v>
      </c>
      <c r="F256" s="2" t="s">
        <v>12</v>
      </c>
      <c r="G256" s="4">
        <v>1114100</v>
      </c>
      <c r="H256" s="4">
        <v>1114100</v>
      </c>
      <c r="I256" s="1">
        <f t="shared" ref="I256" si="43">H256/D256</f>
        <v>1</v>
      </c>
      <c r="J256" s="1">
        <f t="shared" ref="J256" si="44">G256/E256</f>
        <v>1</v>
      </c>
      <c r="K256" s="2" t="s">
        <v>12</v>
      </c>
    </row>
    <row r="257" spans="1:11" ht="36">
      <c r="A257" s="10"/>
      <c r="B257" s="7"/>
      <c r="C257" s="9" t="s">
        <v>16</v>
      </c>
      <c r="D257" s="4"/>
      <c r="E257" s="4"/>
      <c r="F257" s="2"/>
      <c r="G257" s="2"/>
      <c r="H257" s="2"/>
      <c r="I257" s="1"/>
      <c r="J257" s="3"/>
      <c r="K257" s="3"/>
    </row>
    <row r="258" spans="1:11">
      <c r="A258" s="10"/>
      <c r="B258" s="7"/>
      <c r="C258" s="9" t="s">
        <v>17</v>
      </c>
      <c r="D258" s="4">
        <v>300</v>
      </c>
      <c r="E258" s="2" t="s">
        <v>12</v>
      </c>
      <c r="F258" s="2" t="s">
        <v>12</v>
      </c>
      <c r="G258" s="2" t="s">
        <v>12</v>
      </c>
      <c r="H258" s="4">
        <v>300</v>
      </c>
      <c r="I258" s="1">
        <f t="shared" ref="I258" si="45">H258/D258</f>
        <v>1</v>
      </c>
      <c r="J258" s="3" t="s">
        <v>12</v>
      </c>
      <c r="K258" s="3" t="s">
        <v>12</v>
      </c>
    </row>
    <row r="259" spans="1:11">
      <c r="A259" s="10"/>
      <c r="B259" s="7"/>
      <c r="C259" s="9" t="s">
        <v>18</v>
      </c>
      <c r="D259" s="4"/>
      <c r="E259" s="2" t="s">
        <v>12</v>
      </c>
      <c r="F259" s="2" t="s">
        <v>12</v>
      </c>
      <c r="G259" s="2" t="s">
        <v>12</v>
      </c>
      <c r="H259" s="2"/>
      <c r="I259" s="2"/>
      <c r="J259" s="3" t="s">
        <v>12</v>
      </c>
      <c r="K259" s="3" t="s">
        <v>12</v>
      </c>
    </row>
    <row r="260" spans="1:11">
      <c r="A260" s="10" t="s">
        <v>49</v>
      </c>
      <c r="B260" s="7"/>
      <c r="C260" s="8" t="s">
        <v>11</v>
      </c>
      <c r="D260" s="2">
        <f>D261+D262+D263+D265+D266</f>
        <v>300000</v>
      </c>
      <c r="E260" s="2" t="s">
        <v>12</v>
      </c>
      <c r="F260" s="2" t="s">
        <v>12</v>
      </c>
      <c r="G260" s="2" t="s">
        <v>12</v>
      </c>
      <c r="H260" s="2">
        <f>H263+H265</f>
        <v>300000</v>
      </c>
      <c r="I260" s="3">
        <f>H260/D260</f>
        <v>1</v>
      </c>
      <c r="J260" s="2" t="s">
        <v>12</v>
      </c>
      <c r="K260" s="2" t="s">
        <v>12</v>
      </c>
    </row>
    <row r="261" spans="1:11">
      <c r="A261" s="10"/>
      <c r="B261" s="7"/>
      <c r="C261" s="9" t="s">
        <v>13</v>
      </c>
      <c r="D261" s="4"/>
      <c r="E261" s="4"/>
      <c r="F261" s="4"/>
      <c r="G261" s="4"/>
      <c r="H261" s="4"/>
      <c r="I261" s="1"/>
      <c r="J261" s="1"/>
      <c r="K261" s="1"/>
    </row>
    <row r="262" spans="1:11" ht="24">
      <c r="A262" s="10"/>
      <c r="B262" s="7"/>
      <c r="C262" s="9" t="s">
        <v>14</v>
      </c>
      <c r="D262" s="4"/>
      <c r="E262" s="2"/>
      <c r="F262" s="2"/>
      <c r="G262" s="2"/>
      <c r="H262" s="2"/>
      <c r="I262" s="1"/>
      <c r="J262" s="1"/>
      <c r="K262" s="3"/>
    </row>
    <row r="263" spans="1:11">
      <c r="A263" s="10"/>
      <c r="B263" s="7"/>
      <c r="C263" s="9" t="s">
        <v>15</v>
      </c>
      <c r="D263" s="4">
        <v>299900</v>
      </c>
      <c r="E263" s="4">
        <v>299900</v>
      </c>
      <c r="F263" s="2" t="s">
        <v>12</v>
      </c>
      <c r="G263" s="4">
        <v>299900</v>
      </c>
      <c r="H263" s="4">
        <v>299900</v>
      </c>
      <c r="I263" s="1">
        <f>H263/D263</f>
        <v>1</v>
      </c>
      <c r="J263" s="1">
        <f>G263/E263</f>
        <v>1</v>
      </c>
      <c r="K263" s="2" t="s">
        <v>12</v>
      </c>
    </row>
    <row r="264" spans="1:11" ht="36">
      <c r="A264" s="10"/>
      <c r="B264" s="7"/>
      <c r="C264" s="9" t="s">
        <v>16</v>
      </c>
      <c r="D264" s="4"/>
      <c r="E264" s="2"/>
      <c r="F264" s="2"/>
      <c r="G264" s="2"/>
      <c r="H264" s="2"/>
      <c r="I264" s="1"/>
      <c r="J264" s="3"/>
      <c r="K264" s="3"/>
    </row>
    <row r="265" spans="1:11">
      <c r="A265" s="10"/>
      <c r="B265" s="7"/>
      <c r="C265" s="9" t="s">
        <v>17</v>
      </c>
      <c r="D265" s="4">
        <v>100</v>
      </c>
      <c r="E265" s="2" t="s">
        <v>12</v>
      </c>
      <c r="F265" s="2" t="s">
        <v>12</v>
      </c>
      <c r="G265" s="2" t="s">
        <v>12</v>
      </c>
      <c r="H265" s="2">
        <v>100</v>
      </c>
      <c r="I265" s="1">
        <f t="shared" ref="I265" si="46">H265/D265</f>
        <v>1</v>
      </c>
      <c r="J265" s="3" t="s">
        <v>12</v>
      </c>
      <c r="K265" s="3" t="s">
        <v>12</v>
      </c>
    </row>
    <row r="266" spans="1:11">
      <c r="A266" s="10"/>
      <c r="B266" s="7"/>
      <c r="C266" s="9" t="s">
        <v>18</v>
      </c>
      <c r="D266" s="4"/>
      <c r="E266" s="2" t="s">
        <v>12</v>
      </c>
      <c r="F266" s="2" t="s">
        <v>12</v>
      </c>
      <c r="G266" s="2" t="s">
        <v>12</v>
      </c>
      <c r="H266" s="2"/>
      <c r="I266" s="2"/>
      <c r="J266" s="3" t="s">
        <v>12</v>
      </c>
      <c r="K266" s="3" t="s">
        <v>12</v>
      </c>
    </row>
    <row r="267" spans="1:11">
      <c r="A267" s="10" t="s">
        <v>50</v>
      </c>
      <c r="B267" s="7"/>
      <c r="C267" s="8" t="s">
        <v>11</v>
      </c>
      <c r="D267" s="2">
        <f>D268+D270</f>
        <v>835763.9</v>
      </c>
      <c r="E267" s="2" t="s">
        <v>12</v>
      </c>
      <c r="F267" s="2" t="s">
        <v>12</v>
      </c>
      <c r="G267" s="2" t="s">
        <v>12</v>
      </c>
      <c r="H267" s="2">
        <f>H268+H270</f>
        <v>835763.86342000007</v>
      </c>
      <c r="I267" s="3">
        <f>H267/D267</f>
        <v>0.99999995623165827</v>
      </c>
      <c r="J267" s="2" t="s">
        <v>12</v>
      </c>
      <c r="K267" s="2" t="s">
        <v>12</v>
      </c>
    </row>
    <row r="268" spans="1:11">
      <c r="A268" s="10"/>
      <c r="B268" s="7"/>
      <c r="C268" s="9" t="s">
        <v>13</v>
      </c>
      <c r="D268" s="4">
        <v>835763.9</v>
      </c>
      <c r="E268" s="4">
        <v>835763.9</v>
      </c>
      <c r="F268" s="4">
        <v>835763.9</v>
      </c>
      <c r="G268" s="4">
        <v>835763.9</v>
      </c>
      <c r="H268" s="4">
        <v>835763.86342000007</v>
      </c>
      <c r="I268" s="1">
        <f>H268/D268</f>
        <v>0.99999995623165827</v>
      </c>
      <c r="J268" s="1">
        <f>G268/E268</f>
        <v>1</v>
      </c>
      <c r="K268" s="1">
        <f>G268/F268</f>
        <v>1</v>
      </c>
    </row>
    <row r="269" spans="1:11" ht="24">
      <c r="A269" s="10"/>
      <c r="B269" s="7"/>
      <c r="C269" s="9" t="s">
        <v>14</v>
      </c>
      <c r="D269" s="4"/>
      <c r="E269" s="2"/>
      <c r="F269" s="2"/>
      <c r="G269" s="2"/>
      <c r="H269" s="2"/>
      <c r="I269" s="1"/>
      <c r="J269" s="1"/>
      <c r="K269" s="3"/>
    </row>
    <row r="270" spans="1:11">
      <c r="A270" s="10"/>
      <c r="B270" s="7"/>
      <c r="C270" s="9" t="s">
        <v>15</v>
      </c>
      <c r="D270" s="4"/>
      <c r="E270" s="4"/>
      <c r="F270" s="2" t="s">
        <v>12</v>
      </c>
      <c r="G270" s="4"/>
      <c r="H270" s="4"/>
      <c r="I270" s="1"/>
      <c r="J270" s="1"/>
      <c r="K270" s="2" t="s">
        <v>12</v>
      </c>
    </row>
    <row r="271" spans="1:11" ht="36">
      <c r="A271" s="10"/>
      <c r="B271" s="7"/>
      <c r="C271" s="9" t="s">
        <v>16</v>
      </c>
      <c r="D271" s="4"/>
      <c r="E271" s="2"/>
      <c r="F271" s="2"/>
      <c r="G271" s="2"/>
      <c r="H271" s="2"/>
      <c r="I271" s="1"/>
      <c r="J271" s="3"/>
      <c r="K271" s="3"/>
    </row>
    <row r="272" spans="1:11">
      <c r="A272" s="10"/>
      <c r="B272" s="7"/>
      <c r="C272" s="9" t="s">
        <v>17</v>
      </c>
      <c r="D272" s="4"/>
      <c r="E272" s="2" t="s">
        <v>12</v>
      </c>
      <c r="F272" s="2" t="s">
        <v>12</v>
      </c>
      <c r="G272" s="2" t="s">
        <v>12</v>
      </c>
      <c r="H272" s="2"/>
      <c r="I272" s="1"/>
      <c r="J272" s="3" t="s">
        <v>12</v>
      </c>
      <c r="K272" s="3" t="s">
        <v>12</v>
      </c>
    </row>
    <row r="273" spans="1:18">
      <c r="A273" s="10"/>
      <c r="B273" s="7"/>
      <c r="C273" s="9" t="s">
        <v>18</v>
      </c>
      <c r="D273" s="4"/>
      <c r="E273" s="2" t="s">
        <v>12</v>
      </c>
      <c r="F273" s="2" t="s">
        <v>12</v>
      </c>
      <c r="G273" s="2" t="s">
        <v>12</v>
      </c>
      <c r="H273" s="2"/>
      <c r="I273" s="2"/>
      <c r="J273" s="3" t="s">
        <v>12</v>
      </c>
      <c r="K273" s="3" t="s">
        <v>12</v>
      </c>
    </row>
    <row r="274" spans="1:18" ht="15" customHeight="1">
      <c r="A274" s="10" t="s">
        <v>55</v>
      </c>
      <c r="B274" s="7"/>
      <c r="C274" s="8" t="s">
        <v>11</v>
      </c>
      <c r="D274" s="2">
        <f>D275+D277+D279</f>
        <v>223600</v>
      </c>
      <c r="E274" s="2" t="s">
        <v>12</v>
      </c>
      <c r="F274" s="2" t="s">
        <v>12</v>
      </c>
      <c r="G274" s="2" t="s">
        <v>12</v>
      </c>
      <c r="H274" s="2">
        <f>H275+H277</f>
        <v>223445.41334</v>
      </c>
      <c r="I274" s="3">
        <f>H274/D274</f>
        <v>0.99930864642218242</v>
      </c>
      <c r="J274" s="2" t="s">
        <v>12</v>
      </c>
      <c r="K274" s="2" t="s">
        <v>12</v>
      </c>
      <c r="M274" s="36"/>
      <c r="N274" s="36"/>
      <c r="O274" s="36"/>
      <c r="P274" s="36"/>
      <c r="Q274" s="36"/>
      <c r="R274" s="36"/>
    </row>
    <row r="275" spans="1:18">
      <c r="A275" s="10"/>
      <c r="B275" s="7"/>
      <c r="C275" s="9" t="s">
        <v>13</v>
      </c>
      <c r="D275" s="4">
        <f>D282+D289+D296</f>
        <v>63600</v>
      </c>
      <c r="E275" s="4">
        <f t="shared" ref="E275:H275" si="47">E282+E289+E296</f>
        <v>63600</v>
      </c>
      <c r="F275" s="4">
        <f t="shared" si="47"/>
        <v>63582.400000000001</v>
      </c>
      <c r="G275" s="4">
        <f t="shared" si="47"/>
        <v>63445.413339999999</v>
      </c>
      <c r="H275" s="4">
        <f t="shared" si="47"/>
        <v>63445.413339999999</v>
      </c>
      <c r="I275" s="1">
        <f>H275/D275</f>
        <v>0.99756939213836482</v>
      </c>
      <c r="J275" s="1">
        <f>G275/E275</f>
        <v>0.99756939213836482</v>
      </c>
      <c r="K275" s="1">
        <f>G275/F275</f>
        <v>0.99784552549133088</v>
      </c>
      <c r="M275" s="36"/>
      <c r="N275" s="36"/>
      <c r="O275" s="36"/>
      <c r="P275" s="36"/>
      <c r="Q275" s="36"/>
      <c r="R275" s="36"/>
    </row>
    <row r="276" spans="1:18" ht="24">
      <c r="A276" s="10"/>
      <c r="B276" s="7"/>
      <c r="C276" s="9" t="s">
        <v>14</v>
      </c>
      <c r="D276" s="4"/>
      <c r="E276" s="2"/>
      <c r="F276" s="2"/>
      <c r="G276" s="2"/>
      <c r="H276" s="2"/>
      <c r="I276" s="1"/>
      <c r="J276" s="1"/>
      <c r="K276" s="3"/>
      <c r="M276" s="36"/>
      <c r="N276" s="36"/>
      <c r="O276" s="36"/>
      <c r="P276" s="36"/>
      <c r="Q276" s="36"/>
      <c r="R276" s="36"/>
    </row>
    <row r="277" spans="1:18">
      <c r="A277" s="10"/>
      <c r="B277" s="7"/>
      <c r="C277" s="9" t="s">
        <v>15</v>
      </c>
      <c r="D277" s="4">
        <f>D284+D291+D298</f>
        <v>160000</v>
      </c>
      <c r="E277" s="4">
        <f>E284+E291+E298</f>
        <v>160000</v>
      </c>
      <c r="F277" s="2" t="s">
        <v>12</v>
      </c>
      <c r="G277" s="4">
        <f>G284+G291+G298</f>
        <v>160000</v>
      </c>
      <c r="H277" s="4">
        <f>H284+H291+H298</f>
        <v>160000</v>
      </c>
      <c r="I277" s="1">
        <f t="shared" ref="I277" si="48">H277/D277</f>
        <v>1</v>
      </c>
      <c r="J277" s="1">
        <f t="shared" ref="J277" si="49">G277/E277</f>
        <v>1</v>
      </c>
      <c r="K277" s="2" t="s">
        <v>12</v>
      </c>
      <c r="M277" s="36"/>
      <c r="N277" s="36"/>
      <c r="O277" s="36"/>
      <c r="P277" s="36"/>
      <c r="Q277" s="36"/>
      <c r="R277" s="36"/>
    </row>
    <row r="278" spans="1:18" ht="36">
      <c r="A278" s="10"/>
      <c r="B278" s="7"/>
      <c r="C278" s="9" t="s">
        <v>16</v>
      </c>
      <c r="D278" s="4"/>
      <c r="E278" s="2"/>
      <c r="F278" s="2"/>
      <c r="G278" s="2"/>
      <c r="H278" s="2"/>
      <c r="I278" s="1"/>
      <c r="J278" s="3"/>
      <c r="K278" s="3"/>
    </row>
    <row r="279" spans="1:18">
      <c r="A279" s="10"/>
      <c r="B279" s="7"/>
      <c r="C279" s="9" t="s">
        <v>17</v>
      </c>
      <c r="D279" s="4"/>
      <c r="E279" s="2" t="s">
        <v>12</v>
      </c>
      <c r="F279" s="2" t="s">
        <v>12</v>
      </c>
      <c r="G279" s="2" t="s">
        <v>12</v>
      </c>
      <c r="H279" s="2"/>
      <c r="I279" s="1"/>
      <c r="J279" s="3" t="s">
        <v>12</v>
      </c>
      <c r="K279" s="3" t="s">
        <v>12</v>
      </c>
    </row>
    <row r="280" spans="1:18">
      <c r="A280" s="10"/>
      <c r="B280" s="7"/>
      <c r="C280" s="9" t="s">
        <v>18</v>
      </c>
      <c r="D280" s="4"/>
      <c r="E280" s="2" t="s">
        <v>12</v>
      </c>
      <c r="F280" s="2" t="s">
        <v>12</v>
      </c>
      <c r="G280" s="2" t="s">
        <v>12</v>
      </c>
      <c r="H280" s="2"/>
      <c r="I280" s="2"/>
      <c r="J280" s="3" t="s">
        <v>12</v>
      </c>
      <c r="K280" s="3" t="s">
        <v>12</v>
      </c>
    </row>
    <row r="281" spans="1:18" ht="16.5" customHeight="1">
      <c r="A281" s="10" t="s">
        <v>92</v>
      </c>
      <c r="B281" s="7"/>
      <c r="C281" s="8" t="s">
        <v>11</v>
      </c>
      <c r="D281" s="2">
        <f>D282+D284+D286</f>
        <v>49000</v>
      </c>
      <c r="E281" s="2" t="s">
        <v>12</v>
      </c>
      <c r="F281" s="2" t="s">
        <v>12</v>
      </c>
      <c r="G281" s="2" t="s">
        <v>12</v>
      </c>
      <c r="H281" s="2">
        <f>H282+H284</f>
        <v>48863</v>
      </c>
      <c r="I281" s="3">
        <f>H281/D281</f>
        <v>0.99720408163265306</v>
      </c>
      <c r="J281" s="2" t="s">
        <v>12</v>
      </c>
      <c r="K281" s="2" t="s">
        <v>12</v>
      </c>
    </row>
    <row r="282" spans="1:18">
      <c r="A282" s="10"/>
      <c r="B282" s="7"/>
      <c r="C282" s="9" t="s">
        <v>13</v>
      </c>
      <c r="D282" s="4">
        <v>49000</v>
      </c>
      <c r="E282" s="4">
        <v>49000</v>
      </c>
      <c r="F282" s="4">
        <v>49000</v>
      </c>
      <c r="G282" s="4">
        <v>48863</v>
      </c>
      <c r="H282" s="4">
        <v>48863</v>
      </c>
      <c r="I282" s="1">
        <f>H282/D282</f>
        <v>0.99720408163265306</v>
      </c>
      <c r="J282" s="1">
        <f>G282/E282</f>
        <v>0.99720408163265306</v>
      </c>
      <c r="K282" s="1">
        <f>G282/F282</f>
        <v>0.99720408163265306</v>
      </c>
    </row>
    <row r="283" spans="1:18" ht="24">
      <c r="A283" s="10"/>
      <c r="B283" s="7"/>
      <c r="C283" s="9" t="s">
        <v>14</v>
      </c>
      <c r="D283" s="4"/>
      <c r="E283" s="4"/>
      <c r="F283" s="4"/>
      <c r="G283" s="4"/>
      <c r="H283" s="4"/>
      <c r="I283" s="1"/>
      <c r="J283" s="3"/>
      <c r="K283" s="3"/>
    </row>
    <row r="284" spans="1:18">
      <c r="A284" s="10"/>
      <c r="B284" s="7"/>
      <c r="C284" s="9" t="s">
        <v>15</v>
      </c>
      <c r="D284" s="4"/>
      <c r="E284" s="4"/>
      <c r="F284" s="2"/>
      <c r="G284" s="4"/>
      <c r="H284" s="4"/>
      <c r="I284" s="1"/>
      <c r="J284" s="2"/>
      <c r="K284" s="2"/>
    </row>
    <row r="285" spans="1:18" ht="36">
      <c r="A285" s="10"/>
      <c r="B285" s="7"/>
      <c r="C285" s="9" t="s">
        <v>16</v>
      </c>
      <c r="D285" s="4"/>
      <c r="E285" s="4"/>
      <c r="F285" s="4"/>
      <c r="G285" s="4"/>
      <c r="H285" s="2"/>
      <c r="I285" s="1"/>
      <c r="J285" s="3"/>
      <c r="K285" s="3"/>
    </row>
    <row r="286" spans="1:18">
      <c r="A286" s="10"/>
      <c r="B286" s="7"/>
      <c r="C286" s="9" t="s">
        <v>17</v>
      </c>
      <c r="D286" s="4"/>
      <c r="E286" s="2" t="s">
        <v>12</v>
      </c>
      <c r="F286" s="2" t="s">
        <v>12</v>
      </c>
      <c r="G286" s="2" t="s">
        <v>12</v>
      </c>
      <c r="H286" s="4"/>
      <c r="I286" s="1"/>
      <c r="J286" s="3" t="s">
        <v>12</v>
      </c>
      <c r="K286" s="3" t="s">
        <v>12</v>
      </c>
    </row>
    <row r="287" spans="1:18">
      <c r="A287" s="10"/>
      <c r="B287" s="7"/>
      <c r="C287" s="9" t="s">
        <v>18</v>
      </c>
      <c r="D287" s="4"/>
      <c r="E287" s="2" t="s">
        <v>12</v>
      </c>
      <c r="F287" s="2" t="s">
        <v>12</v>
      </c>
      <c r="G287" s="2" t="s">
        <v>12</v>
      </c>
      <c r="H287" s="2"/>
      <c r="I287" s="2"/>
      <c r="J287" s="3" t="s">
        <v>12</v>
      </c>
      <c r="K287" s="3" t="s">
        <v>12</v>
      </c>
    </row>
    <row r="288" spans="1:18" ht="18" customHeight="1">
      <c r="A288" s="10" t="s">
        <v>93</v>
      </c>
      <c r="B288" s="7"/>
      <c r="C288" s="8" t="s">
        <v>11</v>
      </c>
      <c r="D288" s="2">
        <f>D289+D291+D293</f>
        <v>160000</v>
      </c>
      <c r="E288" s="2" t="s">
        <v>12</v>
      </c>
      <c r="F288" s="2" t="s">
        <v>12</v>
      </c>
      <c r="G288" s="2" t="s">
        <v>12</v>
      </c>
      <c r="H288" s="2">
        <f>H289+H291</f>
        <v>160000</v>
      </c>
      <c r="I288" s="3">
        <f>H288/D288</f>
        <v>1</v>
      </c>
      <c r="J288" s="2" t="s">
        <v>12</v>
      </c>
      <c r="K288" s="2" t="s">
        <v>12</v>
      </c>
    </row>
    <row r="289" spans="1:11">
      <c r="A289" s="10"/>
      <c r="B289" s="7"/>
      <c r="C289" s="9" t="s">
        <v>13</v>
      </c>
      <c r="D289" s="4"/>
      <c r="E289" s="4"/>
      <c r="F289" s="4"/>
      <c r="G289" s="4"/>
      <c r="H289" s="4"/>
      <c r="I289" s="1"/>
      <c r="J289" s="1"/>
      <c r="K289" s="1"/>
    </row>
    <row r="290" spans="1:11" ht="24">
      <c r="A290" s="10"/>
      <c r="B290" s="7"/>
      <c r="C290" s="9" t="s">
        <v>14</v>
      </c>
      <c r="D290" s="4"/>
      <c r="E290" s="4"/>
      <c r="F290" s="4"/>
      <c r="G290" s="4"/>
      <c r="H290" s="4"/>
      <c r="I290" s="1"/>
      <c r="J290" s="3"/>
      <c r="K290" s="3"/>
    </row>
    <row r="291" spans="1:11">
      <c r="A291" s="10"/>
      <c r="B291" s="7"/>
      <c r="C291" s="9" t="s">
        <v>15</v>
      </c>
      <c r="D291" s="4">
        <v>160000</v>
      </c>
      <c r="E291" s="4">
        <v>160000</v>
      </c>
      <c r="F291" s="2" t="s">
        <v>12</v>
      </c>
      <c r="G291" s="4">
        <v>160000</v>
      </c>
      <c r="H291" s="4">
        <v>160000</v>
      </c>
      <c r="I291" s="1">
        <f t="shared" ref="I291" si="50">H291/D291</f>
        <v>1</v>
      </c>
      <c r="J291" s="2">
        <f>G291/E291</f>
        <v>1</v>
      </c>
      <c r="K291" s="2" t="s">
        <v>12</v>
      </c>
    </row>
    <row r="292" spans="1:11" ht="36">
      <c r="A292" s="10"/>
      <c r="B292" s="7"/>
      <c r="C292" s="9" t="s">
        <v>16</v>
      </c>
      <c r="D292" s="4"/>
      <c r="E292" s="4"/>
      <c r="F292" s="4"/>
      <c r="G292" s="4"/>
      <c r="H292" s="2"/>
      <c r="I292" s="1"/>
      <c r="J292" s="3"/>
      <c r="K292" s="3"/>
    </row>
    <row r="293" spans="1:11">
      <c r="A293" s="10"/>
      <c r="B293" s="7"/>
      <c r="C293" s="9" t="s">
        <v>17</v>
      </c>
      <c r="D293" s="4"/>
      <c r="E293" s="2" t="s">
        <v>12</v>
      </c>
      <c r="F293" s="2" t="s">
        <v>12</v>
      </c>
      <c r="G293" s="2" t="s">
        <v>12</v>
      </c>
      <c r="H293" s="4"/>
      <c r="I293" s="1"/>
      <c r="J293" s="3" t="s">
        <v>12</v>
      </c>
      <c r="K293" s="3" t="s">
        <v>12</v>
      </c>
    </row>
    <row r="294" spans="1:11">
      <c r="A294" s="10"/>
      <c r="B294" s="7"/>
      <c r="C294" s="9" t="s">
        <v>18</v>
      </c>
      <c r="D294" s="4"/>
      <c r="E294" s="2" t="s">
        <v>12</v>
      </c>
      <c r="F294" s="2" t="s">
        <v>12</v>
      </c>
      <c r="G294" s="2" t="s">
        <v>12</v>
      </c>
      <c r="H294" s="2"/>
      <c r="I294" s="2"/>
      <c r="J294" s="3" t="s">
        <v>12</v>
      </c>
      <c r="K294" s="3" t="s">
        <v>12</v>
      </c>
    </row>
    <row r="295" spans="1:11" ht="20.25" customHeight="1">
      <c r="A295" s="10" t="s">
        <v>94</v>
      </c>
      <c r="B295" s="7"/>
      <c r="C295" s="8" t="s">
        <v>11</v>
      </c>
      <c r="D295" s="2">
        <f>D296+D298+D300</f>
        <v>14600</v>
      </c>
      <c r="E295" s="2" t="s">
        <v>12</v>
      </c>
      <c r="F295" s="2" t="s">
        <v>12</v>
      </c>
      <c r="G295" s="2" t="s">
        <v>12</v>
      </c>
      <c r="H295" s="2">
        <f>H296+H298</f>
        <v>14582.413339999999</v>
      </c>
      <c r="I295" s="3">
        <f>H295/D295</f>
        <v>0.99879543424657524</v>
      </c>
      <c r="J295" s="2" t="s">
        <v>12</v>
      </c>
      <c r="K295" s="2" t="s">
        <v>12</v>
      </c>
    </row>
    <row r="296" spans="1:11">
      <c r="A296" s="10"/>
      <c r="B296" s="7"/>
      <c r="C296" s="9" t="s">
        <v>13</v>
      </c>
      <c r="D296" s="4">
        <v>14600</v>
      </c>
      <c r="E296" s="4">
        <v>14600</v>
      </c>
      <c r="F296" s="4">
        <v>14582.4</v>
      </c>
      <c r="G296" s="4">
        <v>14582.413339999999</v>
      </c>
      <c r="H296" s="4">
        <v>14582.413339999999</v>
      </c>
      <c r="I296" s="1">
        <f>H296/D296</f>
        <v>0.99879543424657524</v>
      </c>
      <c r="J296" s="1">
        <f>G296/E296</f>
        <v>0.99879543424657524</v>
      </c>
      <c r="K296" s="1">
        <f>G296/F296</f>
        <v>1.0000009148014044</v>
      </c>
    </row>
    <row r="297" spans="1:11" ht="24">
      <c r="A297" s="10"/>
      <c r="B297" s="7"/>
      <c r="C297" s="9" t="s">
        <v>14</v>
      </c>
      <c r="D297" s="4"/>
      <c r="E297" s="4"/>
      <c r="F297" s="4"/>
      <c r="G297" s="4"/>
      <c r="H297" s="4"/>
      <c r="I297" s="1"/>
      <c r="J297" s="3"/>
      <c r="K297" s="3"/>
    </row>
    <row r="298" spans="1:11">
      <c r="A298" s="10"/>
      <c r="B298" s="7"/>
      <c r="C298" s="9" t="s">
        <v>15</v>
      </c>
      <c r="D298" s="4"/>
      <c r="E298" s="4"/>
      <c r="F298" s="2"/>
      <c r="G298" s="4"/>
      <c r="H298" s="4"/>
      <c r="I298" s="1"/>
      <c r="J298" s="2"/>
      <c r="K298" s="2"/>
    </row>
    <row r="299" spans="1:11" ht="36">
      <c r="A299" s="10"/>
      <c r="B299" s="7"/>
      <c r="C299" s="9" t="s">
        <v>16</v>
      </c>
      <c r="D299" s="4"/>
      <c r="E299" s="4"/>
      <c r="F299" s="4"/>
      <c r="G299" s="4"/>
      <c r="H299" s="2"/>
      <c r="I299" s="1"/>
      <c r="J299" s="3"/>
      <c r="K299" s="3"/>
    </row>
    <row r="300" spans="1:11">
      <c r="A300" s="10"/>
      <c r="B300" s="7"/>
      <c r="C300" s="9" t="s">
        <v>17</v>
      </c>
      <c r="D300" s="4"/>
      <c r="E300" s="2" t="s">
        <v>12</v>
      </c>
      <c r="F300" s="2" t="s">
        <v>12</v>
      </c>
      <c r="G300" s="2" t="s">
        <v>12</v>
      </c>
      <c r="H300" s="4"/>
      <c r="I300" s="1"/>
      <c r="J300" s="3" t="s">
        <v>12</v>
      </c>
      <c r="K300" s="3" t="s">
        <v>12</v>
      </c>
    </row>
    <row r="301" spans="1:11">
      <c r="A301" s="10"/>
      <c r="B301" s="7"/>
      <c r="C301" s="9" t="s">
        <v>18</v>
      </c>
      <c r="D301" s="4"/>
      <c r="E301" s="2" t="s">
        <v>12</v>
      </c>
      <c r="F301" s="2" t="s">
        <v>12</v>
      </c>
      <c r="G301" s="2" t="s">
        <v>12</v>
      </c>
      <c r="H301" s="2"/>
      <c r="I301" s="2"/>
      <c r="J301" s="3" t="s">
        <v>12</v>
      </c>
      <c r="K301" s="3" t="s">
        <v>12</v>
      </c>
    </row>
    <row r="302" spans="1:11" ht="15" customHeight="1">
      <c r="A302" s="10" t="s">
        <v>53</v>
      </c>
      <c r="B302" s="7" t="s">
        <v>31</v>
      </c>
      <c r="C302" s="8" t="s">
        <v>11</v>
      </c>
      <c r="D302" s="2">
        <f>D303+D305</f>
        <v>23014.7</v>
      </c>
      <c r="E302" s="2" t="s">
        <v>12</v>
      </c>
      <c r="F302" s="2" t="s">
        <v>12</v>
      </c>
      <c r="G302" s="2" t="s">
        <v>12</v>
      </c>
      <c r="H302" s="2">
        <f>H303</f>
        <v>17514.695370000001</v>
      </c>
      <c r="I302" s="3">
        <f>H302/D302</f>
        <v>0.76102210196092068</v>
      </c>
      <c r="J302" s="2" t="s">
        <v>12</v>
      </c>
      <c r="K302" s="2" t="s">
        <v>12</v>
      </c>
    </row>
    <row r="303" spans="1:11">
      <c r="A303" s="10"/>
      <c r="B303" s="7"/>
      <c r="C303" s="9" t="s">
        <v>13</v>
      </c>
      <c r="D303" s="4">
        <f>D310+D317</f>
        <v>23014.7</v>
      </c>
      <c r="E303" s="4">
        <f t="shared" ref="E303:H303" si="51">E310+E317</f>
        <v>23014.7</v>
      </c>
      <c r="F303" s="4">
        <f t="shared" si="51"/>
        <v>23014.7</v>
      </c>
      <c r="G303" s="4">
        <f t="shared" si="51"/>
        <v>17514.7</v>
      </c>
      <c r="H303" s="4">
        <f t="shared" si="51"/>
        <v>17514.695370000001</v>
      </c>
      <c r="I303" s="1">
        <f>H303/D303</f>
        <v>0.76102210196092068</v>
      </c>
      <c r="J303" s="1">
        <f>G303/E303</f>
        <v>0.76102230313669095</v>
      </c>
      <c r="K303" s="1">
        <f>G303/F303</f>
        <v>0.76102230313669095</v>
      </c>
    </row>
    <row r="304" spans="1:11" ht="15" customHeight="1">
      <c r="A304" s="10"/>
      <c r="B304" s="7"/>
      <c r="C304" s="9" t="s">
        <v>14</v>
      </c>
      <c r="D304" s="4"/>
      <c r="E304" s="4"/>
      <c r="F304" s="4"/>
      <c r="G304" s="4"/>
      <c r="H304" s="4"/>
      <c r="I304" s="1"/>
      <c r="J304" s="3"/>
      <c r="K304" s="3"/>
    </row>
    <row r="305" spans="1:11">
      <c r="A305" s="10"/>
      <c r="B305" s="7"/>
      <c r="C305" s="9" t="s">
        <v>15</v>
      </c>
      <c r="D305" s="4"/>
      <c r="E305" s="4"/>
      <c r="F305" s="2"/>
      <c r="G305" s="4"/>
      <c r="H305" s="4"/>
      <c r="I305" s="1"/>
      <c r="J305" s="2"/>
      <c r="K305" s="2"/>
    </row>
    <row r="306" spans="1:11" ht="15" customHeight="1">
      <c r="A306" s="10"/>
      <c r="B306" s="7"/>
      <c r="C306" s="9" t="s">
        <v>16</v>
      </c>
      <c r="D306" s="4"/>
      <c r="E306" s="4"/>
      <c r="F306" s="4"/>
      <c r="G306" s="4"/>
      <c r="H306" s="2"/>
      <c r="I306" s="1"/>
      <c r="J306" s="3"/>
      <c r="K306" s="3"/>
    </row>
    <row r="307" spans="1:11">
      <c r="A307" s="10"/>
      <c r="B307" s="7"/>
      <c r="C307" s="9" t="s">
        <v>17</v>
      </c>
      <c r="D307" s="4"/>
      <c r="E307" s="2" t="s">
        <v>12</v>
      </c>
      <c r="F307" s="2" t="s">
        <v>12</v>
      </c>
      <c r="G307" s="2" t="s">
        <v>12</v>
      </c>
      <c r="H307" s="4"/>
      <c r="I307" s="1"/>
      <c r="J307" s="3" t="s">
        <v>12</v>
      </c>
      <c r="K307" s="3" t="s">
        <v>12</v>
      </c>
    </row>
    <row r="308" spans="1:11">
      <c r="A308" s="10"/>
      <c r="B308" s="7"/>
      <c r="C308" s="9" t="s">
        <v>18</v>
      </c>
      <c r="D308" s="4"/>
      <c r="E308" s="2" t="s">
        <v>12</v>
      </c>
      <c r="F308" s="2" t="s">
        <v>12</v>
      </c>
      <c r="G308" s="2" t="s">
        <v>12</v>
      </c>
      <c r="H308" s="2"/>
      <c r="I308" s="2"/>
      <c r="J308" s="3" t="s">
        <v>12</v>
      </c>
      <c r="K308" s="3" t="s">
        <v>12</v>
      </c>
    </row>
    <row r="309" spans="1:11" ht="15" customHeight="1">
      <c r="A309" s="10" t="s">
        <v>84</v>
      </c>
      <c r="B309" s="7"/>
      <c r="C309" s="8" t="s">
        <v>11</v>
      </c>
      <c r="D309" s="2">
        <f>D310</f>
        <v>89.2</v>
      </c>
      <c r="E309" s="2" t="s">
        <v>12</v>
      </c>
      <c r="F309" s="2" t="s">
        <v>12</v>
      </c>
      <c r="G309" s="2" t="s">
        <v>12</v>
      </c>
      <c r="H309" s="2">
        <f>H310</f>
        <v>89.2</v>
      </c>
      <c r="I309" s="3">
        <f>H309/D309</f>
        <v>1</v>
      </c>
      <c r="J309" s="2" t="s">
        <v>12</v>
      </c>
      <c r="K309" s="2" t="s">
        <v>12</v>
      </c>
    </row>
    <row r="310" spans="1:11">
      <c r="A310" s="10"/>
      <c r="B310" s="7"/>
      <c r="C310" s="9" t="s">
        <v>13</v>
      </c>
      <c r="D310" s="4">
        <v>89.2</v>
      </c>
      <c r="E310" s="4">
        <v>89.2</v>
      </c>
      <c r="F310" s="4">
        <v>89.2</v>
      </c>
      <c r="G310" s="4">
        <v>89.2</v>
      </c>
      <c r="H310" s="4">
        <v>89.2</v>
      </c>
      <c r="I310" s="1">
        <f>H310/D310</f>
        <v>1</v>
      </c>
      <c r="J310" s="1">
        <f>G310/E310</f>
        <v>1</v>
      </c>
      <c r="K310" s="1">
        <f>G310/F310</f>
        <v>1</v>
      </c>
    </row>
    <row r="311" spans="1:11" ht="15" customHeight="1">
      <c r="A311" s="10"/>
      <c r="B311" s="7"/>
      <c r="C311" s="9" t="s">
        <v>14</v>
      </c>
      <c r="D311" s="4"/>
      <c r="E311" s="4"/>
      <c r="F311" s="4"/>
      <c r="G311" s="4"/>
      <c r="H311" s="4"/>
      <c r="I311" s="1"/>
      <c r="J311" s="3"/>
      <c r="K311" s="3"/>
    </row>
    <row r="312" spans="1:11">
      <c r="A312" s="10"/>
      <c r="B312" s="7"/>
      <c r="C312" s="9" t="s">
        <v>15</v>
      </c>
      <c r="D312" s="4"/>
      <c r="E312" s="4"/>
      <c r="F312" s="2"/>
      <c r="G312" s="4"/>
      <c r="H312" s="4"/>
      <c r="I312" s="1"/>
      <c r="J312" s="2"/>
      <c r="K312" s="2"/>
    </row>
    <row r="313" spans="1:11" ht="15" customHeight="1">
      <c r="A313" s="10"/>
      <c r="B313" s="7"/>
      <c r="C313" s="9" t="s">
        <v>16</v>
      </c>
      <c r="D313" s="4"/>
      <c r="E313" s="4"/>
      <c r="F313" s="4"/>
      <c r="G313" s="4"/>
      <c r="H313" s="2"/>
      <c r="I313" s="1"/>
      <c r="J313" s="3"/>
      <c r="K313" s="3"/>
    </row>
    <row r="314" spans="1:11">
      <c r="A314" s="10"/>
      <c r="B314" s="7"/>
      <c r="C314" s="9" t="s">
        <v>17</v>
      </c>
      <c r="D314" s="4"/>
      <c r="E314" s="2" t="s">
        <v>12</v>
      </c>
      <c r="F314" s="2" t="s">
        <v>12</v>
      </c>
      <c r="G314" s="2" t="s">
        <v>12</v>
      </c>
      <c r="H314" s="4"/>
      <c r="I314" s="1"/>
      <c r="J314" s="3" t="s">
        <v>12</v>
      </c>
      <c r="K314" s="3" t="s">
        <v>12</v>
      </c>
    </row>
    <row r="315" spans="1:11">
      <c r="A315" s="10"/>
      <c r="B315" s="7"/>
      <c r="C315" s="9" t="s">
        <v>18</v>
      </c>
      <c r="D315" s="4"/>
      <c r="E315" s="2" t="s">
        <v>12</v>
      </c>
      <c r="F315" s="2" t="s">
        <v>12</v>
      </c>
      <c r="G315" s="2" t="s">
        <v>12</v>
      </c>
      <c r="H315" s="2"/>
      <c r="I315" s="2"/>
      <c r="J315" s="3" t="s">
        <v>12</v>
      </c>
      <c r="K315" s="3" t="s">
        <v>12</v>
      </c>
    </row>
    <row r="316" spans="1:11" ht="21" customHeight="1">
      <c r="A316" s="10" t="s">
        <v>85</v>
      </c>
      <c r="B316" s="7"/>
      <c r="C316" s="8" t="s">
        <v>11</v>
      </c>
      <c r="D316" s="2">
        <f>D317</f>
        <v>22925.5</v>
      </c>
      <c r="E316" s="2" t="s">
        <v>12</v>
      </c>
      <c r="F316" s="2" t="s">
        <v>12</v>
      </c>
      <c r="G316" s="2" t="s">
        <v>12</v>
      </c>
      <c r="H316" s="2">
        <f>H317</f>
        <v>17425.495370000001</v>
      </c>
      <c r="I316" s="3">
        <f>H316/D316</f>
        <v>0.76009227148808101</v>
      </c>
      <c r="J316" s="2" t="s">
        <v>12</v>
      </c>
      <c r="K316" s="2" t="s">
        <v>12</v>
      </c>
    </row>
    <row r="317" spans="1:11">
      <c r="A317" s="10"/>
      <c r="B317" s="7"/>
      <c r="C317" s="9" t="s">
        <v>13</v>
      </c>
      <c r="D317" s="4">
        <v>22925.5</v>
      </c>
      <c r="E317" s="4">
        <v>22925.5</v>
      </c>
      <c r="F317" s="4">
        <v>22925.5</v>
      </c>
      <c r="G317" s="4">
        <v>17425.5</v>
      </c>
      <c r="H317" s="4">
        <v>17425.495370000001</v>
      </c>
      <c r="I317" s="1">
        <f>H317/D317</f>
        <v>0.76009227148808101</v>
      </c>
      <c r="J317" s="1">
        <f>G317/E317</f>
        <v>0.7600924734465988</v>
      </c>
      <c r="K317" s="1">
        <f>G317/F317</f>
        <v>0.7600924734465988</v>
      </c>
    </row>
    <row r="318" spans="1:11" ht="15" customHeight="1">
      <c r="A318" s="10"/>
      <c r="B318" s="7"/>
      <c r="C318" s="9" t="s">
        <v>14</v>
      </c>
      <c r="D318" s="4"/>
      <c r="E318" s="4"/>
      <c r="F318" s="4"/>
      <c r="G318" s="4"/>
      <c r="H318" s="4"/>
      <c r="I318" s="1"/>
      <c r="J318" s="3"/>
      <c r="K318" s="3"/>
    </row>
    <row r="319" spans="1:11">
      <c r="A319" s="10"/>
      <c r="B319" s="7"/>
      <c r="C319" s="9" t="s">
        <v>15</v>
      </c>
      <c r="D319" s="4"/>
      <c r="E319" s="4"/>
      <c r="F319" s="2"/>
      <c r="G319" s="4"/>
      <c r="H319" s="4"/>
      <c r="I319" s="1"/>
      <c r="J319" s="2"/>
      <c r="K319" s="2"/>
    </row>
    <row r="320" spans="1:11" ht="15" customHeight="1">
      <c r="A320" s="10"/>
      <c r="B320" s="7"/>
      <c r="C320" s="9" t="s">
        <v>16</v>
      </c>
      <c r="D320" s="4"/>
      <c r="E320" s="4"/>
      <c r="F320" s="4"/>
      <c r="G320" s="4"/>
      <c r="H320" s="2"/>
      <c r="I320" s="1"/>
      <c r="J320" s="3"/>
      <c r="K320" s="3"/>
    </row>
    <row r="321" spans="1:11" ht="20.25" customHeight="1">
      <c r="A321" s="10"/>
      <c r="B321" s="7"/>
      <c r="C321" s="9" t="s">
        <v>17</v>
      </c>
      <c r="D321" s="4"/>
      <c r="E321" s="2" t="s">
        <v>12</v>
      </c>
      <c r="F321" s="2" t="s">
        <v>12</v>
      </c>
      <c r="G321" s="2" t="s">
        <v>12</v>
      </c>
      <c r="H321" s="4"/>
      <c r="I321" s="1"/>
      <c r="J321" s="3" t="s">
        <v>12</v>
      </c>
      <c r="K321" s="3" t="s">
        <v>12</v>
      </c>
    </row>
    <row r="322" spans="1:11" ht="20.25" customHeight="1">
      <c r="A322" s="10"/>
      <c r="B322" s="7"/>
      <c r="C322" s="9" t="s">
        <v>18</v>
      </c>
      <c r="D322" s="4"/>
      <c r="E322" s="2" t="s">
        <v>12</v>
      </c>
      <c r="F322" s="2" t="s">
        <v>12</v>
      </c>
      <c r="G322" s="2" t="s">
        <v>12</v>
      </c>
      <c r="H322" s="2"/>
      <c r="I322" s="2"/>
      <c r="J322" s="3" t="s">
        <v>12</v>
      </c>
      <c r="K322" s="3" t="s">
        <v>12</v>
      </c>
    </row>
    <row r="323" spans="1:11" ht="15" customHeight="1">
      <c r="A323" s="10" t="s">
        <v>52</v>
      </c>
      <c r="B323" s="7" t="s">
        <v>31</v>
      </c>
      <c r="C323" s="8" t="s">
        <v>11</v>
      </c>
      <c r="D323" s="2">
        <f>D324+D326</f>
        <v>4716568.3999999994</v>
      </c>
      <c r="E323" s="2" t="s">
        <v>12</v>
      </c>
      <c r="F323" s="2" t="s">
        <v>12</v>
      </c>
      <c r="G323" s="2" t="s">
        <v>12</v>
      </c>
      <c r="H323" s="2">
        <f>H324+H326</f>
        <v>4340741.3507600008</v>
      </c>
      <c r="I323" s="3">
        <f>H323/D323</f>
        <v>0.92031769342304059</v>
      </c>
      <c r="J323" s="2" t="s">
        <v>12</v>
      </c>
      <c r="K323" s="2" t="s">
        <v>12</v>
      </c>
    </row>
    <row r="324" spans="1:11">
      <c r="A324" s="10"/>
      <c r="B324" s="7"/>
      <c r="C324" s="9" t="s">
        <v>13</v>
      </c>
      <c r="D324" s="4">
        <f>D338+D345+D352+D331</f>
        <v>4716568.3999999994</v>
      </c>
      <c r="E324" s="4">
        <f t="shared" ref="E324:H324" si="52">E338+E345+E352+E331</f>
        <v>4716568.3999999994</v>
      </c>
      <c r="F324" s="4">
        <f t="shared" si="52"/>
        <v>4456420.7719999999</v>
      </c>
      <c r="G324" s="4">
        <f t="shared" si="52"/>
        <v>4397443.6999999993</v>
      </c>
      <c r="H324" s="4">
        <f t="shared" si="52"/>
        <v>4340741.3507600008</v>
      </c>
      <c r="I324" s="1">
        <f>H324/D324</f>
        <v>0.92031769342304059</v>
      </c>
      <c r="J324" s="1">
        <f>G324/E324</f>
        <v>0.93233964337292341</v>
      </c>
      <c r="K324" s="1">
        <f>G324/F324</f>
        <v>0.98676582059518314</v>
      </c>
    </row>
    <row r="325" spans="1:11" ht="15" customHeight="1">
      <c r="A325" s="10"/>
      <c r="B325" s="7"/>
      <c r="C325" s="9" t="s">
        <v>14</v>
      </c>
      <c r="D325" s="4"/>
      <c r="E325" s="4"/>
      <c r="F325" s="4"/>
      <c r="G325" s="4"/>
      <c r="H325" s="4"/>
      <c r="I325" s="1"/>
      <c r="J325" s="3"/>
      <c r="K325" s="3"/>
    </row>
    <row r="326" spans="1:11">
      <c r="A326" s="10"/>
      <c r="B326" s="7"/>
      <c r="C326" s="9" t="s">
        <v>15</v>
      </c>
      <c r="D326" s="4"/>
      <c r="E326" s="4"/>
      <c r="F326" s="2" t="s">
        <v>12</v>
      </c>
      <c r="G326" s="4"/>
      <c r="H326" s="4"/>
      <c r="I326" s="1"/>
      <c r="J326" s="2"/>
      <c r="K326" s="2" t="s">
        <v>12</v>
      </c>
    </row>
    <row r="327" spans="1:11" ht="15" customHeight="1">
      <c r="A327" s="10"/>
      <c r="B327" s="7"/>
      <c r="C327" s="9" t="s">
        <v>16</v>
      </c>
      <c r="D327" s="4"/>
      <c r="E327" s="4"/>
      <c r="F327" s="4"/>
      <c r="G327" s="4"/>
      <c r="H327" s="2"/>
      <c r="I327" s="1"/>
      <c r="J327" s="3"/>
      <c r="K327" s="3"/>
    </row>
    <row r="328" spans="1:11">
      <c r="A328" s="10"/>
      <c r="B328" s="7"/>
      <c r="C328" s="9" t="s">
        <v>17</v>
      </c>
      <c r="D328" s="4"/>
      <c r="E328" s="2" t="s">
        <v>12</v>
      </c>
      <c r="F328" s="2" t="s">
        <v>12</v>
      </c>
      <c r="G328" s="2" t="s">
        <v>12</v>
      </c>
      <c r="H328" s="4"/>
      <c r="I328" s="1"/>
      <c r="J328" s="3" t="s">
        <v>12</v>
      </c>
      <c r="K328" s="3" t="s">
        <v>12</v>
      </c>
    </row>
    <row r="329" spans="1:11" ht="25.5" customHeight="1">
      <c r="A329" s="10"/>
      <c r="B329" s="7"/>
      <c r="C329" s="9" t="s">
        <v>18</v>
      </c>
      <c r="D329" s="4"/>
      <c r="E329" s="2" t="s">
        <v>12</v>
      </c>
      <c r="F329" s="2" t="s">
        <v>12</v>
      </c>
      <c r="G329" s="2" t="s">
        <v>12</v>
      </c>
      <c r="H329" s="2"/>
      <c r="I329" s="2"/>
      <c r="J329" s="3" t="s">
        <v>12</v>
      </c>
      <c r="K329" s="3" t="s">
        <v>12</v>
      </c>
    </row>
    <row r="330" spans="1:11" ht="15" customHeight="1">
      <c r="A330" s="10" t="s">
        <v>58</v>
      </c>
      <c r="B330" s="7"/>
      <c r="C330" s="8" t="s">
        <v>11</v>
      </c>
      <c r="D330" s="2">
        <f>D331+D333</f>
        <v>284346.09999999998</v>
      </c>
      <c r="E330" s="2" t="s">
        <v>12</v>
      </c>
      <c r="F330" s="2" t="s">
        <v>12</v>
      </c>
      <c r="G330" s="2" t="s">
        <v>12</v>
      </c>
      <c r="H330" s="2">
        <f t="shared" ref="H330" si="53">H331+H333</f>
        <v>24198.58597</v>
      </c>
      <c r="I330" s="3">
        <f>H330/D330</f>
        <v>8.5102577352036843E-2</v>
      </c>
      <c r="J330" s="2" t="s">
        <v>12</v>
      </c>
      <c r="K330" s="2" t="s">
        <v>12</v>
      </c>
    </row>
    <row r="331" spans="1:11">
      <c r="A331" s="10"/>
      <c r="B331" s="7"/>
      <c r="C331" s="9" t="s">
        <v>13</v>
      </c>
      <c r="D331" s="4">
        <v>284346.09999999998</v>
      </c>
      <c r="E331" s="4">
        <v>284346.09999999998</v>
      </c>
      <c r="F331" s="4">
        <v>24198.584999999999</v>
      </c>
      <c r="G331" s="4">
        <v>24198.6</v>
      </c>
      <c r="H331" s="4">
        <v>24198.58597</v>
      </c>
      <c r="I331" s="1">
        <f>H331/D331</f>
        <v>8.5102577352036843E-2</v>
      </c>
      <c r="J331" s="1">
        <f>G331/E331</f>
        <v>8.5102626693314948E-2</v>
      </c>
      <c r="K331" s="1">
        <f>G331/F331</f>
        <v>1.0000006198709552</v>
      </c>
    </row>
    <row r="332" spans="1:11" ht="24">
      <c r="A332" s="10"/>
      <c r="B332" s="7"/>
      <c r="C332" s="9" t="s">
        <v>14</v>
      </c>
      <c r="D332" s="4"/>
      <c r="E332" s="4"/>
      <c r="F332" s="4"/>
      <c r="G332" s="4"/>
      <c r="H332" s="4"/>
      <c r="I332" s="1"/>
      <c r="J332" s="3"/>
      <c r="K332" s="3"/>
    </row>
    <row r="333" spans="1:11">
      <c r="A333" s="10"/>
      <c r="B333" s="7"/>
      <c r="C333" s="9" t="s">
        <v>15</v>
      </c>
      <c r="D333" s="4"/>
      <c r="E333" s="4"/>
      <c r="F333" s="2" t="s">
        <v>12</v>
      </c>
      <c r="G333" s="4"/>
      <c r="H333" s="4"/>
      <c r="I333" s="1"/>
      <c r="J333" s="2"/>
      <c r="K333" s="2" t="s">
        <v>12</v>
      </c>
    </row>
    <row r="334" spans="1:11" ht="36">
      <c r="A334" s="10"/>
      <c r="B334" s="7"/>
      <c r="C334" s="9" t="s">
        <v>16</v>
      </c>
      <c r="D334" s="4"/>
      <c r="E334" s="4"/>
      <c r="F334" s="4"/>
      <c r="G334" s="4"/>
      <c r="H334" s="2"/>
      <c r="I334" s="1"/>
      <c r="J334" s="3"/>
      <c r="K334" s="3"/>
    </row>
    <row r="335" spans="1:11">
      <c r="A335" s="10"/>
      <c r="B335" s="7"/>
      <c r="C335" s="9" t="s">
        <v>17</v>
      </c>
      <c r="D335" s="4"/>
      <c r="E335" s="2" t="s">
        <v>12</v>
      </c>
      <c r="F335" s="2" t="s">
        <v>12</v>
      </c>
      <c r="G335" s="2" t="s">
        <v>12</v>
      </c>
      <c r="H335" s="4"/>
      <c r="I335" s="1"/>
      <c r="J335" s="3" t="s">
        <v>12</v>
      </c>
      <c r="K335" s="3" t="s">
        <v>12</v>
      </c>
    </row>
    <row r="336" spans="1:11">
      <c r="A336" s="10"/>
      <c r="B336" s="7"/>
      <c r="C336" s="9" t="s">
        <v>18</v>
      </c>
      <c r="D336" s="4"/>
      <c r="E336" s="2" t="s">
        <v>12</v>
      </c>
      <c r="F336" s="2" t="s">
        <v>12</v>
      </c>
      <c r="G336" s="2" t="s">
        <v>12</v>
      </c>
      <c r="H336" s="2"/>
      <c r="I336" s="2"/>
      <c r="J336" s="3" t="s">
        <v>12</v>
      </c>
      <c r="K336" s="3" t="s">
        <v>12</v>
      </c>
    </row>
    <row r="337" spans="1:11" ht="15" customHeight="1">
      <c r="A337" s="10" t="s">
        <v>59</v>
      </c>
      <c r="B337" s="7"/>
      <c r="C337" s="8" t="s">
        <v>11</v>
      </c>
      <c r="D337" s="2">
        <f>D338</f>
        <v>83814.7</v>
      </c>
      <c r="E337" s="2" t="s">
        <v>12</v>
      </c>
      <c r="F337" s="2" t="s">
        <v>12</v>
      </c>
      <c r="G337" s="2" t="s">
        <v>12</v>
      </c>
      <c r="H337" s="2">
        <f t="shared" ref="H337" si="54">H338</f>
        <v>74019.95276</v>
      </c>
      <c r="I337" s="3">
        <f>H337/D337</f>
        <v>0.88313807434734004</v>
      </c>
      <c r="J337" s="2" t="s">
        <v>12</v>
      </c>
      <c r="K337" s="2" t="s">
        <v>12</v>
      </c>
    </row>
    <row r="338" spans="1:11">
      <c r="A338" s="10"/>
      <c r="B338" s="7"/>
      <c r="C338" s="9" t="s">
        <v>13</v>
      </c>
      <c r="D338" s="4">
        <v>83814.7</v>
      </c>
      <c r="E338" s="4">
        <v>83814.7</v>
      </c>
      <c r="F338" s="4">
        <v>83814.673999999999</v>
      </c>
      <c r="G338" s="4">
        <v>74014.600000000006</v>
      </c>
      <c r="H338" s="4">
        <v>74019.95276</v>
      </c>
      <c r="I338" s="1">
        <f>H338/D338</f>
        <v>0.88313807434734004</v>
      </c>
      <c r="J338" s="1">
        <f>G338/E338</f>
        <v>0.88307421013259024</v>
      </c>
      <c r="K338" s="1">
        <f>G338/F338</f>
        <v>0.88307448406946032</v>
      </c>
    </row>
    <row r="339" spans="1:11" ht="24">
      <c r="A339" s="10"/>
      <c r="B339" s="7"/>
      <c r="C339" s="9" t="s">
        <v>14</v>
      </c>
      <c r="D339" s="4"/>
      <c r="E339" s="4"/>
      <c r="F339" s="4"/>
      <c r="G339" s="4"/>
      <c r="H339" s="4"/>
      <c r="I339" s="1"/>
      <c r="J339" s="3"/>
      <c r="K339" s="3"/>
    </row>
    <row r="340" spans="1:11">
      <c r="A340" s="10"/>
      <c r="B340" s="7"/>
      <c r="C340" s="9" t="s">
        <v>15</v>
      </c>
      <c r="D340" s="4"/>
      <c r="E340" s="4"/>
      <c r="F340" s="2"/>
      <c r="G340" s="4"/>
      <c r="H340" s="4"/>
      <c r="I340" s="1"/>
      <c r="J340" s="2"/>
      <c r="K340" s="2"/>
    </row>
    <row r="341" spans="1:11" ht="36">
      <c r="A341" s="10"/>
      <c r="B341" s="7"/>
      <c r="C341" s="9" t="s">
        <v>16</v>
      </c>
      <c r="D341" s="4"/>
      <c r="E341" s="4"/>
      <c r="F341" s="4"/>
      <c r="G341" s="4"/>
      <c r="H341" s="2"/>
      <c r="I341" s="1"/>
      <c r="J341" s="3"/>
      <c r="K341" s="3"/>
    </row>
    <row r="342" spans="1:11">
      <c r="A342" s="10"/>
      <c r="B342" s="7"/>
      <c r="C342" s="9" t="s">
        <v>17</v>
      </c>
      <c r="D342" s="4"/>
      <c r="E342" s="2" t="s">
        <v>12</v>
      </c>
      <c r="F342" s="2" t="s">
        <v>12</v>
      </c>
      <c r="G342" s="2" t="s">
        <v>12</v>
      </c>
      <c r="H342" s="4"/>
      <c r="I342" s="1"/>
      <c r="J342" s="3" t="s">
        <v>12</v>
      </c>
      <c r="K342" s="3" t="s">
        <v>12</v>
      </c>
    </row>
    <row r="343" spans="1:11">
      <c r="A343" s="10"/>
      <c r="B343" s="7"/>
      <c r="C343" s="9" t="s">
        <v>18</v>
      </c>
      <c r="D343" s="4"/>
      <c r="E343" s="2" t="s">
        <v>12</v>
      </c>
      <c r="F343" s="2" t="s">
        <v>12</v>
      </c>
      <c r="G343" s="2" t="s">
        <v>12</v>
      </c>
      <c r="H343" s="2"/>
      <c r="I343" s="2"/>
      <c r="J343" s="3" t="s">
        <v>12</v>
      </c>
      <c r="K343" s="3" t="s">
        <v>12</v>
      </c>
    </row>
    <row r="344" spans="1:11" ht="15" customHeight="1">
      <c r="A344" s="10" t="s">
        <v>60</v>
      </c>
      <c r="B344" s="7"/>
      <c r="C344" s="8" t="s">
        <v>11</v>
      </c>
      <c r="D344" s="2">
        <f>D345</f>
        <v>4332862.0999999996</v>
      </c>
      <c r="E344" s="2" t="s">
        <v>12</v>
      </c>
      <c r="F344" s="2" t="s">
        <v>12</v>
      </c>
      <c r="G344" s="2" t="s">
        <v>12</v>
      </c>
      <c r="H344" s="2">
        <f t="shared" ref="H344" si="55">H345</f>
        <v>4233671.5279600006</v>
      </c>
      <c r="I344" s="3">
        <f>H344/D344</f>
        <v>0.97710737850623053</v>
      </c>
      <c r="J344" s="2" t="s">
        <v>12</v>
      </c>
      <c r="K344" s="2" t="s">
        <v>12</v>
      </c>
    </row>
    <row r="345" spans="1:11">
      <c r="A345" s="10"/>
      <c r="B345" s="7"/>
      <c r="C345" s="9" t="s">
        <v>13</v>
      </c>
      <c r="D345" s="4">
        <v>4332862.0999999996</v>
      </c>
      <c r="E345" s="4">
        <v>4332862.0999999996</v>
      </c>
      <c r="F345" s="4">
        <v>4332862.0530000003</v>
      </c>
      <c r="G345" s="4">
        <v>4290379.2</v>
      </c>
      <c r="H345" s="4">
        <v>4233671.5279600006</v>
      </c>
      <c r="I345" s="1">
        <f>H345/D345</f>
        <v>0.97710737850623053</v>
      </c>
      <c r="J345" s="1">
        <f>G345/E345</f>
        <v>0.99019518761051739</v>
      </c>
      <c r="K345" s="1">
        <f>G345/F345</f>
        <v>0.99019519835149483</v>
      </c>
    </row>
    <row r="346" spans="1:11" ht="24">
      <c r="A346" s="10"/>
      <c r="B346" s="7"/>
      <c r="C346" s="9" t="s">
        <v>14</v>
      </c>
      <c r="D346" s="4"/>
      <c r="E346" s="4"/>
      <c r="F346" s="4"/>
      <c r="G346" s="4"/>
      <c r="H346" s="4"/>
      <c r="I346" s="1"/>
      <c r="J346" s="3"/>
      <c r="K346" s="3"/>
    </row>
    <row r="347" spans="1:11">
      <c r="A347" s="10"/>
      <c r="B347" s="7"/>
      <c r="C347" s="9" t="s">
        <v>15</v>
      </c>
      <c r="D347" s="4"/>
      <c r="E347" s="4"/>
      <c r="F347" s="2"/>
      <c r="G347" s="4"/>
      <c r="H347" s="4"/>
      <c r="I347" s="1"/>
      <c r="J347" s="2"/>
      <c r="K347" s="2"/>
    </row>
    <row r="348" spans="1:11" ht="36">
      <c r="A348" s="10"/>
      <c r="B348" s="7"/>
      <c r="C348" s="9" t="s">
        <v>16</v>
      </c>
      <c r="D348" s="4"/>
      <c r="E348" s="4"/>
      <c r="F348" s="4"/>
      <c r="G348" s="4"/>
      <c r="H348" s="2"/>
      <c r="I348" s="1"/>
      <c r="J348" s="3"/>
      <c r="K348" s="3"/>
    </row>
    <row r="349" spans="1:11">
      <c r="A349" s="10"/>
      <c r="B349" s="7"/>
      <c r="C349" s="9" t="s">
        <v>17</v>
      </c>
      <c r="D349" s="4"/>
      <c r="E349" s="2" t="s">
        <v>12</v>
      </c>
      <c r="F349" s="2" t="s">
        <v>12</v>
      </c>
      <c r="G349" s="2" t="s">
        <v>12</v>
      </c>
      <c r="H349" s="4"/>
      <c r="I349" s="1"/>
      <c r="J349" s="3" t="s">
        <v>12</v>
      </c>
      <c r="K349" s="3" t="s">
        <v>12</v>
      </c>
    </row>
    <row r="350" spans="1:11">
      <c r="A350" s="10"/>
      <c r="B350" s="7"/>
      <c r="C350" s="9" t="s">
        <v>18</v>
      </c>
      <c r="D350" s="4"/>
      <c r="E350" s="2" t="s">
        <v>12</v>
      </c>
      <c r="F350" s="2" t="s">
        <v>12</v>
      </c>
      <c r="G350" s="2" t="s">
        <v>12</v>
      </c>
      <c r="H350" s="2"/>
      <c r="I350" s="2"/>
      <c r="J350" s="3" t="s">
        <v>12</v>
      </c>
      <c r="K350" s="3" t="s">
        <v>12</v>
      </c>
    </row>
    <row r="351" spans="1:11" ht="15" customHeight="1">
      <c r="A351" s="10" t="s">
        <v>116</v>
      </c>
      <c r="B351" s="7"/>
      <c r="C351" s="8" t="s">
        <v>11</v>
      </c>
      <c r="D351" s="2">
        <f>D352</f>
        <v>15545.5</v>
      </c>
      <c r="E351" s="2" t="s">
        <v>12</v>
      </c>
      <c r="F351" s="2" t="s">
        <v>12</v>
      </c>
      <c r="G351" s="2" t="s">
        <v>12</v>
      </c>
      <c r="H351" s="2">
        <f t="shared" ref="H351" si="56">H352</f>
        <v>8851.2840699999997</v>
      </c>
      <c r="I351" s="3">
        <f>H351/D351</f>
        <v>0.56937918175677849</v>
      </c>
      <c r="J351" s="2" t="s">
        <v>12</v>
      </c>
      <c r="K351" s="2" t="s">
        <v>12</v>
      </c>
    </row>
    <row r="352" spans="1:11">
      <c r="A352" s="10"/>
      <c r="B352" s="7"/>
      <c r="C352" s="9" t="s">
        <v>13</v>
      </c>
      <c r="D352" s="4">
        <v>15545.5</v>
      </c>
      <c r="E352" s="4">
        <v>15545.5</v>
      </c>
      <c r="F352" s="4">
        <v>15545.46</v>
      </c>
      <c r="G352" s="4">
        <v>8851.2999999999993</v>
      </c>
      <c r="H352" s="4">
        <v>8851.2840699999997</v>
      </c>
      <c r="I352" s="1">
        <f>H352/D352</f>
        <v>0.56937918175677849</v>
      </c>
      <c r="J352" s="1">
        <f>G352/E352</f>
        <v>0.56938020649062426</v>
      </c>
      <c r="K352" s="1">
        <f>G352/F352</f>
        <v>0.5693816715619866</v>
      </c>
    </row>
    <row r="353" spans="1:12" ht="24">
      <c r="A353" s="10"/>
      <c r="B353" s="7"/>
      <c r="C353" s="9" t="s">
        <v>14</v>
      </c>
      <c r="D353" s="4"/>
      <c r="E353" s="4"/>
      <c r="F353" s="4"/>
      <c r="G353" s="4"/>
      <c r="H353" s="4"/>
      <c r="I353" s="1"/>
      <c r="J353" s="3"/>
      <c r="K353" s="3"/>
    </row>
    <row r="354" spans="1:12">
      <c r="A354" s="10"/>
      <c r="B354" s="7"/>
      <c r="C354" s="9" t="s">
        <v>15</v>
      </c>
      <c r="D354" s="4"/>
      <c r="E354" s="4"/>
      <c r="F354" s="2"/>
      <c r="G354" s="4"/>
      <c r="H354" s="4"/>
      <c r="I354" s="1"/>
      <c r="J354" s="2"/>
      <c r="K354" s="2"/>
    </row>
    <row r="355" spans="1:12" ht="36">
      <c r="A355" s="10"/>
      <c r="B355" s="7"/>
      <c r="C355" s="9" t="s">
        <v>16</v>
      </c>
      <c r="D355" s="4"/>
      <c r="E355" s="4"/>
      <c r="F355" s="4"/>
      <c r="G355" s="4"/>
      <c r="H355" s="2"/>
      <c r="I355" s="1"/>
      <c r="J355" s="3"/>
      <c r="K355" s="3"/>
    </row>
    <row r="356" spans="1:12">
      <c r="A356" s="10"/>
      <c r="B356" s="7"/>
      <c r="C356" s="9" t="s">
        <v>17</v>
      </c>
      <c r="D356" s="4"/>
      <c r="E356" s="2" t="s">
        <v>12</v>
      </c>
      <c r="F356" s="2" t="s">
        <v>12</v>
      </c>
      <c r="G356" s="2" t="s">
        <v>12</v>
      </c>
      <c r="H356" s="4"/>
      <c r="I356" s="1"/>
      <c r="J356" s="3" t="s">
        <v>12</v>
      </c>
      <c r="K356" s="3" t="s">
        <v>12</v>
      </c>
    </row>
    <row r="357" spans="1:12">
      <c r="A357" s="10"/>
      <c r="B357" s="7"/>
      <c r="C357" s="9" t="s">
        <v>18</v>
      </c>
      <c r="D357" s="4"/>
      <c r="E357" s="2" t="s">
        <v>12</v>
      </c>
      <c r="F357" s="2" t="s">
        <v>12</v>
      </c>
      <c r="G357" s="2" t="s">
        <v>12</v>
      </c>
      <c r="H357" s="2"/>
      <c r="I357" s="2"/>
      <c r="J357" s="3" t="s">
        <v>12</v>
      </c>
      <c r="K357" s="3" t="s">
        <v>12</v>
      </c>
    </row>
    <row r="358" spans="1:12" ht="15" customHeight="1">
      <c r="A358" s="10" t="s">
        <v>51</v>
      </c>
      <c r="B358" s="7" t="s">
        <v>31</v>
      </c>
      <c r="C358" s="8" t="s">
        <v>11</v>
      </c>
      <c r="D358" s="2">
        <f>D359</f>
        <v>227099.3</v>
      </c>
      <c r="E358" s="2" t="s">
        <v>12</v>
      </c>
      <c r="F358" s="2" t="s">
        <v>12</v>
      </c>
      <c r="G358" s="2" t="s">
        <v>12</v>
      </c>
      <c r="H358" s="2">
        <f>H359</f>
        <v>216708.46127</v>
      </c>
      <c r="I358" s="3">
        <f>H358/D358</f>
        <v>0.95424539516414186</v>
      </c>
      <c r="J358" s="2" t="s">
        <v>12</v>
      </c>
      <c r="K358" s="2" t="s">
        <v>12</v>
      </c>
    </row>
    <row r="359" spans="1:12">
      <c r="A359" s="10"/>
      <c r="B359" s="7"/>
      <c r="C359" s="9" t="s">
        <v>13</v>
      </c>
      <c r="D359" s="4">
        <v>227099.3</v>
      </c>
      <c r="E359" s="4">
        <v>227099.3</v>
      </c>
      <c r="F359" s="4">
        <v>225066.9</v>
      </c>
      <c r="G359" s="4">
        <v>219322.13200000001</v>
      </c>
      <c r="H359" s="4">
        <v>216708.46127</v>
      </c>
      <c r="I359" s="1">
        <f>H359/D359</f>
        <v>0.95424539516414186</v>
      </c>
      <c r="J359" s="1">
        <f>G359/E359</f>
        <v>0.96575432861307819</v>
      </c>
      <c r="K359" s="1">
        <f>G359/F359</f>
        <v>0.97447528712573916</v>
      </c>
    </row>
    <row r="360" spans="1:12" ht="15" customHeight="1">
      <c r="A360" s="10"/>
      <c r="B360" s="7"/>
      <c r="C360" s="9" t="s">
        <v>14</v>
      </c>
      <c r="D360" s="4"/>
      <c r="E360" s="4"/>
      <c r="F360" s="4"/>
      <c r="G360" s="4"/>
      <c r="H360" s="4"/>
      <c r="I360" s="1"/>
      <c r="J360" s="3"/>
      <c r="K360" s="3"/>
    </row>
    <row r="361" spans="1:12">
      <c r="A361" s="10"/>
      <c r="B361" s="7"/>
      <c r="C361" s="9" t="s">
        <v>15</v>
      </c>
      <c r="D361" s="4"/>
      <c r="E361" s="4"/>
      <c r="F361" s="2"/>
      <c r="G361" s="4"/>
      <c r="H361" s="4"/>
      <c r="I361" s="1"/>
      <c r="J361" s="2"/>
      <c r="K361" s="2"/>
    </row>
    <row r="362" spans="1:12" ht="15" customHeight="1">
      <c r="A362" s="10"/>
      <c r="B362" s="7"/>
      <c r="C362" s="9" t="s">
        <v>16</v>
      </c>
      <c r="D362" s="4"/>
      <c r="E362" s="4"/>
      <c r="F362" s="4"/>
      <c r="G362" s="4"/>
      <c r="H362" s="2"/>
      <c r="I362" s="1"/>
      <c r="J362" s="3"/>
      <c r="K362" s="3"/>
    </row>
    <row r="363" spans="1:12">
      <c r="A363" s="10"/>
      <c r="B363" s="7"/>
      <c r="C363" s="9" t="s">
        <v>17</v>
      </c>
      <c r="D363" s="4"/>
      <c r="E363" s="2" t="s">
        <v>12</v>
      </c>
      <c r="F363" s="2" t="s">
        <v>12</v>
      </c>
      <c r="G363" s="2" t="s">
        <v>12</v>
      </c>
      <c r="H363" s="4"/>
      <c r="I363" s="1"/>
      <c r="J363" s="3" t="s">
        <v>12</v>
      </c>
      <c r="K363" s="3" t="s">
        <v>12</v>
      </c>
    </row>
    <row r="364" spans="1:12">
      <c r="A364" s="10"/>
      <c r="B364" s="7"/>
      <c r="C364" s="9" t="s">
        <v>18</v>
      </c>
      <c r="D364" s="4"/>
      <c r="E364" s="2" t="s">
        <v>12</v>
      </c>
      <c r="F364" s="2" t="s">
        <v>12</v>
      </c>
      <c r="G364" s="2" t="s">
        <v>12</v>
      </c>
      <c r="H364" s="2"/>
      <c r="I364" s="2"/>
      <c r="J364" s="3" t="s">
        <v>12</v>
      </c>
      <c r="K364" s="3" t="s">
        <v>12</v>
      </c>
    </row>
    <row r="365" spans="1:12" ht="15" customHeight="1">
      <c r="A365" s="37" t="s">
        <v>86</v>
      </c>
      <c r="B365" s="31" t="s">
        <v>87</v>
      </c>
      <c r="C365" s="8" t="s">
        <v>11</v>
      </c>
      <c r="D365" s="2">
        <f>D366++D368+D370+D371</f>
        <v>888888.9</v>
      </c>
      <c r="E365" s="2" t="s">
        <v>12</v>
      </c>
      <c r="F365" s="2" t="s">
        <v>12</v>
      </c>
      <c r="G365" s="2" t="s">
        <v>12</v>
      </c>
      <c r="H365" s="2">
        <f>H366++H368+H370+H371</f>
        <v>791712.40737999999</v>
      </c>
      <c r="I365" s="3">
        <f>H365/D365</f>
        <v>0.89067644716904437</v>
      </c>
      <c r="J365" s="2" t="s">
        <v>12</v>
      </c>
      <c r="K365" s="2" t="s">
        <v>12</v>
      </c>
      <c r="L365" s="6"/>
    </row>
    <row r="366" spans="1:12">
      <c r="A366" s="38"/>
      <c r="B366" s="32"/>
      <c r="C366" s="9" t="s">
        <v>13</v>
      </c>
      <c r="D366" s="4">
        <v>88888.9</v>
      </c>
      <c r="E366" s="4">
        <v>88888.9</v>
      </c>
      <c r="F366" s="4">
        <v>88888.9</v>
      </c>
      <c r="G366" s="4">
        <v>88888.9</v>
      </c>
      <c r="H366" s="4">
        <v>79171.240739999994</v>
      </c>
      <c r="I366" s="1">
        <f t="shared" ref="I366" si="57">H366/D366</f>
        <v>0.89067634699045661</v>
      </c>
      <c r="J366" s="1">
        <v>1</v>
      </c>
      <c r="K366" s="1">
        <v>1</v>
      </c>
      <c r="L366" s="6"/>
    </row>
    <row r="367" spans="1:12" ht="24">
      <c r="A367" s="38"/>
      <c r="B367" s="32"/>
      <c r="C367" s="9" t="s">
        <v>14</v>
      </c>
      <c r="D367" s="4">
        <f>D366</f>
        <v>88888.9</v>
      </c>
      <c r="E367" s="4">
        <f t="shared" ref="E367:G367" si="58">E366</f>
        <v>88888.9</v>
      </c>
      <c r="F367" s="4">
        <f t="shared" si="58"/>
        <v>88888.9</v>
      </c>
      <c r="G367" s="4">
        <f t="shared" si="58"/>
        <v>88888.9</v>
      </c>
      <c r="H367" s="4">
        <v>79171.240739999994</v>
      </c>
      <c r="I367" s="1">
        <f t="shared" ref="I367" si="59">H367/D367</f>
        <v>0.89067634699045661</v>
      </c>
      <c r="J367" s="3">
        <v>1</v>
      </c>
      <c r="K367" s="3">
        <v>1</v>
      </c>
      <c r="L367" s="6"/>
    </row>
    <row r="368" spans="1:12" ht="16.899999999999999" customHeight="1">
      <c r="A368" s="38"/>
      <c r="B368" s="32"/>
      <c r="C368" s="9" t="s">
        <v>15</v>
      </c>
      <c r="D368" s="4">
        <v>800000</v>
      </c>
      <c r="E368" s="4">
        <v>800000</v>
      </c>
      <c r="F368" s="2" t="s">
        <v>12</v>
      </c>
      <c r="G368" s="4">
        <v>800000</v>
      </c>
      <c r="H368" s="4">
        <v>712541.16663999995</v>
      </c>
      <c r="I368" s="1">
        <f t="shared" ref="I368" si="60">H368/D368</f>
        <v>0.89067645829999997</v>
      </c>
      <c r="J368" s="2">
        <v>1</v>
      </c>
      <c r="K368" s="2" t="s">
        <v>12</v>
      </c>
      <c r="L368" s="6"/>
    </row>
    <row r="369" spans="1:12" ht="37.15" customHeight="1">
      <c r="A369" s="38"/>
      <c r="B369" s="32"/>
      <c r="C369" s="9" t="s">
        <v>16</v>
      </c>
      <c r="D369" s="4">
        <v>800000</v>
      </c>
      <c r="E369" s="4">
        <v>800000</v>
      </c>
      <c r="F369" s="4"/>
      <c r="G369" s="4">
        <v>800000</v>
      </c>
      <c r="H369" s="4">
        <v>712541.16663999995</v>
      </c>
      <c r="I369" s="1"/>
      <c r="J369" s="3"/>
      <c r="K369" s="3"/>
      <c r="L369" s="6"/>
    </row>
    <row r="370" spans="1:12">
      <c r="A370" s="38"/>
      <c r="B370" s="32"/>
      <c r="C370" s="9" t="s">
        <v>17</v>
      </c>
      <c r="D370" s="4"/>
      <c r="E370" s="2" t="s">
        <v>12</v>
      </c>
      <c r="F370" s="2" t="s">
        <v>12</v>
      </c>
      <c r="G370" s="2" t="s">
        <v>12</v>
      </c>
      <c r="H370" s="4"/>
      <c r="I370" s="1"/>
      <c r="J370" s="3" t="s">
        <v>12</v>
      </c>
      <c r="K370" s="3" t="s">
        <v>12</v>
      </c>
      <c r="L370" s="6"/>
    </row>
    <row r="371" spans="1:12">
      <c r="A371" s="39"/>
      <c r="B371" s="34"/>
      <c r="C371" s="9" t="s">
        <v>18</v>
      </c>
      <c r="D371" s="4"/>
      <c r="E371" s="2" t="s">
        <v>12</v>
      </c>
      <c r="F371" s="2" t="s">
        <v>12</v>
      </c>
      <c r="G371" s="2" t="s">
        <v>12</v>
      </c>
      <c r="H371" s="2"/>
      <c r="I371" s="2"/>
      <c r="J371" s="3" t="s">
        <v>12</v>
      </c>
      <c r="K371" s="3" t="s">
        <v>12</v>
      </c>
      <c r="L371" s="6"/>
    </row>
    <row r="372" spans="1:12" ht="15" customHeight="1">
      <c r="A372" s="37" t="s">
        <v>88</v>
      </c>
      <c r="B372" s="31" t="s">
        <v>87</v>
      </c>
      <c r="C372" s="8" t="s">
        <v>11</v>
      </c>
      <c r="D372" s="2">
        <f>D373++D375+D377+D378</f>
        <v>453688.5</v>
      </c>
      <c r="E372" s="2" t="s">
        <v>12</v>
      </c>
      <c r="F372" s="2" t="s">
        <v>12</v>
      </c>
      <c r="G372" s="2" t="s">
        <v>12</v>
      </c>
      <c r="H372" s="2">
        <f>H373++H375+H377+H378</f>
        <v>293114.19365999999</v>
      </c>
      <c r="I372" s="3">
        <f>H372/D372</f>
        <v>0.64606926042868618</v>
      </c>
      <c r="J372" s="2" t="s">
        <v>12</v>
      </c>
      <c r="K372" s="2" t="s">
        <v>12</v>
      </c>
      <c r="L372" s="6"/>
    </row>
    <row r="373" spans="1:12">
      <c r="A373" s="38"/>
      <c r="B373" s="32"/>
      <c r="C373" s="9" t="s">
        <v>13</v>
      </c>
      <c r="D373" s="4">
        <v>3688.5</v>
      </c>
      <c r="E373" s="4">
        <v>3688.5</v>
      </c>
      <c r="F373" s="4">
        <v>3688.5</v>
      </c>
      <c r="G373" s="4">
        <v>3498.4</v>
      </c>
      <c r="H373" s="4">
        <v>3498.4</v>
      </c>
      <c r="I373" s="1">
        <f t="shared" ref="I373:I375" si="61">H373/D373</f>
        <v>0.94846143418733908</v>
      </c>
      <c r="J373" s="1">
        <v>1</v>
      </c>
      <c r="K373" s="1">
        <v>1</v>
      </c>
      <c r="L373" s="6"/>
    </row>
    <row r="374" spans="1:12" ht="24">
      <c r="A374" s="38"/>
      <c r="B374" s="32"/>
      <c r="C374" s="9" t="s">
        <v>14</v>
      </c>
      <c r="D374" s="4"/>
      <c r="E374" s="4"/>
      <c r="F374" s="4"/>
      <c r="G374" s="4"/>
      <c r="H374" s="4"/>
      <c r="I374" s="1"/>
      <c r="J374" s="3"/>
      <c r="K374" s="3"/>
      <c r="L374" s="6"/>
    </row>
    <row r="375" spans="1:12">
      <c r="A375" s="38"/>
      <c r="B375" s="32"/>
      <c r="C375" s="9" t="s">
        <v>15</v>
      </c>
      <c r="D375" s="4">
        <v>450000</v>
      </c>
      <c r="E375" s="4">
        <v>450000</v>
      </c>
      <c r="F375" s="2" t="s">
        <v>12</v>
      </c>
      <c r="G375" s="4">
        <v>450000</v>
      </c>
      <c r="H375" s="4">
        <v>289615.79365999997</v>
      </c>
      <c r="I375" s="1">
        <f t="shared" si="61"/>
        <v>0.6435906525777777</v>
      </c>
      <c r="J375" s="2">
        <v>1</v>
      </c>
      <c r="K375" s="2" t="s">
        <v>12</v>
      </c>
      <c r="L375" s="6"/>
    </row>
    <row r="376" spans="1:12" ht="15" customHeight="1">
      <c r="A376" s="38"/>
      <c r="B376" s="32"/>
      <c r="C376" s="9" t="s">
        <v>16</v>
      </c>
      <c r="D376" s="4"/>
      <c r="E376" s="4"/>
      <c r="F376" s="4"/>
      <c r="G376" s="4"/>
      <c r="H376" s="2"/>
      <c r="I376" s="1"/>
      <c r="J376" s="3"/>
      <c r="K376" s="3"/>
      <c r="L376" s="6"/>
    </row>
    <row r="377" spans="1:12">
      <c r="A377" s="38"/>
      <c r="B377" s="32"/>
      <c r="C377" s="9" t="s">
        <v>17</v>
      </c>
      <c r="D377" s="4"/>
      <c r="E377" s="2" t="s">
        <v>12</v>
      </c>
      <c r="F377" s="2" t="s">
        <v>12</v>
      </c>
      <c r="G377" s="2" t="s">
        <v>12</v>
      </c>
      <c r="H377" s="4"/>
      <c r="I377" s="1"/>
      <c r="J377" s="3" t="s">
        <v>12</v>
      </c>
      <c r="K377" s="3" t="s">
        <v>12</v>
      </c>
      <c r="L377" s="6"/>
    </row>
    <row r="378" spans="1:12">
      <c r="A378" s="39"/>
      <c r="B378" s="34"/>
      <c r="C378" s="9" t="s">
        <v>18</v>
      </c>
      <c r="D378" s="4"/>
      <c r="E378" s="2" t="s">
        <v>12</v>
      </c>
      <c r="F378" s="2" t="s">
        <v>12</v>
      </c>
      <c r="G378" s="2" t="s">
        <v>12</v>
      </c>
      <c r="H378" s="2"/>
      <c r="I378" s="2"/>
      <c r="J378" s="3" t="s">
        <v>12</v>
      </c>
      <c r="K378" s="3" t="s">
        <v>12</v>
      </c>
      <c r="L378" s="6"/>
    </row>
    <row r="379" spans="1:12" ht="15" customHeight="1">
      <c r="A379" s="37" t="s">
        <v>96</v>
      </c>
      <c r="B379" s="31" t="s">
        <v>89</v>
      </c>
      <c r="C379" s="8" t="s">
        <v>11</v>
      </c>
      <c r="D379" s="2">
        <f>D380++D382+D384+D385</f>
        <v>537634.4</v>
      </c>
      <c r="E379" s="2" t="s">
        <v>12</v>
      </c>
      <c r="F379" s="2" t="s">
        <v>12</v>
      </c>
      <c r="G379" s="2" t="s">
        <v>12</v>
      </c>
      <c r="H379" s="2">
        <f>H380++H382+H384+H385</f>
        <v>519122.13699999999</v>
      </c>
      <c r="I379" s="3">
        <f>H379/D379</f>
        <v>0.965567190269075</v>
      </c>
      <c r="J379" s="2" t="s">
        <v>12</v>
      </c>
      <c r="K379" s="2" t="s">
        <v>12</v>
      </c>
      <c r="L379" s="6"/>
    </row>
    <row r="380" spans="1:12">
      <c r="A380" s="38"/>
      <c r="B380" s="32"/>
      <c r="C380" s="9" t="s">
        <v>13</v>
      </c>
      <c r="D380" s="4">
        <v>500000</v>
      </c>
      <c r="E380" s="4">
        <v>500000</v>
      </c>
      <c r="F380" s="4">
        <v>500000</v>
      </c>
      <c r="G380" s="4">
        <v>481602.3</v>
      </c>
      <c r="H380" s="4">
        <v>481602.3</v>
      </c>
      <c r="I380" s="1"/>
      <c r="J380" s="1"/>
      <c r="K380" s="1"/>
      <c r="L380" s="6"/>
    </row>
    <row r="381" spans="1:12" ht="24">
      <c r="A381" s="38"/>
      <c r="B381" s="32"/>
      <c r="C381" s="9" t="s">
        <v>14</v>
      </c>
      <c r="D381" s="4"/>
      <c r="E381" s="4"/>
      <c r="F381" s="4"/>
      <c r="G381" s="4"/>
      <c r="H381" s="4"/>
      <c r="I381" s="1"/>
      <c r="J381" s="3"/>
      <c r="K381" s="3"/>
      <c r="L381" s="6"/>
    </row>
    <row r="382" spans="1:12">
      <c r="A382" s="38"/>
      <c r="B382" s="32"/>
      <c r="C382" s="9" t="s">
        <v>15</v>
      </c>
      <c r="D382" s="4"/>
      <c r="E382" s="4"/>
      <c r="F382" s="2" t="s">
        <v>12</v>
      </c>
      <c r="G382" s="4"/>
      <c r="H382" s="4"/>
      <c r="I382" s="1"/>
      <c r="J382" s="2" t="s">
        <v>12</v>
      </c>
      <c r="K382" s="2" t="s">
        <v>12</v>
      </c>
      <c r="L382" s="6"/>
    </row>
    <row r="383" spans="1:12" ht="36">
      <c r="A383" s="38"/>
      <c r="B383" s="32"/>
      <c r="C383" s="9" t="s">
        <v>16</v>
      </c>
      <c r="D383" s="4"/>
      <c r="E383" s="4"/>
      <c r="F383" s="4"/>
      <c r="G383" s="4"/>
      <c r="H383" s="2"/>
      <c r="I383" s="1"/>
      <c r="J383" s="3"/>
      <c r="K383" s="3"/>
      <c r="L383" s="6"/>
    </row>
    <row r="384" spans="1:12">
      <c r="A384" s="38"/>
      <c r="B384" s="32"/>
      <c r="C384" s="9" t="s">
        <v>17</v>
      </c>
      <c r="D384" s="4">
        <v>37634.400000000001</v>
      </c>
      <c r="E384" s="2" t="s">
        <v>12</v>
      </c>
      <c r="F384" s="2" t="s">
        <v>12</v>
      </c>
      <c r="G384" s="2" t="s">
        <v>12</v>
      </c>
      <c r="H384" s="4">
        <v>37519.837</v>
      </c>
      <c r="I384" s="1"/>
      <c r="J384" s="3" t="s">
        <v>12</v>
      </c>
      <c r="K384" s="3" t="s">
        <v>12</v>
      </c>
      <c r="L384" s="6"/>
    </row>
    <row r="385" spans="1:12">
      <c r="A385" s="39"/>
      <c r="B385" s="34"/>
      <c r="C385" s="9" t="s">
        <v>18</v>
      </c>
      <c r="D385" s="4"/>
      <c r="E385" s="2" t="s">
        <v>12</v>
      </c>
      <c r="F385" s="2" t="s">
        <v>12</v>
      </c>
      <c r="G385" s="2" t="s">
        <v>12</v>
      </c>
      <c r="H385" s="2"/>
      <c r="I385" s="2"/>
      <c r="J385" s="3" t="s">
        <v>12</v>
      </c>
      <c r="K385" s="3" t="s">
        <v>12</v>
      </c>
      <c r="L385" s="6"/>
    </row>
    <row r="386" spans="1:12" ht="15" customHeight="1">
      <c r="A386" s="37" t="s">
        <v>97</v>
      </c>
      <c r="B386" s="31" t="s">
        <v>113</v>
      </c>
      <c r="C386" s="8" t="s">
        <v>11</v>
      </c>
      <c r="D386" s="2">
        <f>D387++D389+D391+D392</f>
        <v>215053.8</v>
      </c>
      <c r="E386" s="2" t="s">
        <v>12</v>
      </c>
      <c r="F386" s="2" t="s">
        <v>12</v>
      </c>
      <c r="G386" s="2" t="s">
        <v>12</v>
      </c>
      <c r="H386" s="2">
        <f>H387++H389+H391+H392</f>
        <v>214063.56299999999</v>
      </c>
      <c r="I386" s="3">
        <f>H386/D386</f>
        <v>0.99539539873278227</v>
      </c>
      <c r="J386" s="2" t="s">
        <v>12</v>
      </c>
      <c r="K386" s="2" t="s">
        <v>12</v>
      </c>
      <c r="L386" s="6"/>
    </row>
    <row r="387" spans="1:12">
      <c r="A387" s="38"/>
      <c r="B387" s="32"/>
      <c r="C387" s="9" t="s">
        <v>13</v>
      </c>
      <c r="D387" s="4">
        <v>200000</v>
      </c>
      <c r="E387" s="4">
        <v>200000</v>
      </c>
      <c r="F387" s="4">
        <v>200000</v>
      </c>
      <c r="G387" s="4">
        <v>199009.6</v>
      </c>
      <c r="H387" s="4">
        <v>199009.6</v>
      </c>
      <c r="I387" s="1"/>
      <c r="J387" s="1"/>
      <c r="K387" s="1"/>
      <c r="L387" s="6"/>
    </row>
    <row r="388" spans="1:12" ht="24">
      <c r="A388" s="38"/>
      <c r="B388" s="32"/>
      <c r="C388" s="9" t="s">
        <v>14</v>
      </c>
      <c r="D388" s="4"/>
      <c r="E388" s="4"/>
      <c r="F388" s="4"/>
      <c r="G388" s="4"/>
      <c r="H388" s="4"/>
      <c r="I388" s="1"/>
      <c r="J388" s="3"/>
      <c r="K388" s="3"/>
      <c r="L388" s="6"/>
    </row>
    <row r="389" spans="1:12">
      <c r="A389" s="38"/>
      <c r="B389" s="32"/>
      <c r="C389" s="9" t="s">
        <v>15</v>
      </c>
      <c r="D389" s="4"/>
      <c r="E389" s="4"/>
      <c r="F389" s="2" t="s">
        <v>12</v>
      </c>
      <c r="G389" s="4"/>
      <c r="H389" s="4"/>
      <c r="I389" s="1"/>
      <c r="J389" s="2" t="s">
        <v>12</v>
      </c>
      <c r="K389" s="2" t="s">
        <v>12</v>
      </c>
      <c r="L389" s="6"/>
    </row>
    <row r="390" spans="1:12" ht="36">
      <c r="A390" s="38"/>
      <c r="B390" s="32"/>
      <c r="C390" s="9" t="s">
        <v>16</v>
      </c>
      <c r="D390" s="4"/>
      <c r="E390" s="4"/>
      <c r="F390" s="4"/>
      <c r="G390" s="4"/>
      <c r="H390" s="2"/>
      <c r="I390" s="1"/>
      <c r="J390" s="3"/>
      <c r="K390" s="3"/>
      <c r="L390" s="6"/>
    </row>
    <row r="391" spans="1:12">
      <c r="A391" s="38"/>
      <c r="B391" s="32"/>
      <c r="C391" s="9" t="s">
        <v>17</v>
      </c>
      <c r="D391" s="4">
        <v>15053.8</v>
      </c>
      <c r="E391" s="2" t="s">
        <v>12</v>
      </c>
      <c r="F391" s="2" t="s">
        <v>12</v>
      </c>
      <c r="G391" s="2" t="s">
        <v>12</v>
      </c>
      <c r="H391" s="4">
        <v>15053.963</v>
      </c>
      <c r="I391" s="1"/>
      <c r="J391" s="3" t="s">
        <v>12</v>
      </c>
      <c r="K391" s="3" t="s">
        <v>12</v>
      </c>
      <c r="L391" s="6"/>
    </row>
    <row r="392" spans="1:12">
      <c r="A392" s="39"/>
      <c r="B392" s="34"/>
      <c r="C392" s="9" t="s">
        <v>18</v>
      </c>
      <c r="D392" s="4"/>
      <c r="E392" s="2" t="s">
        <v>12</v>
      </c>
      <c r="F392" s="2" t="s">
        <v>12</v>
      </c>
      <c r="G392" s="2" t="s">
        <v>12</v>
      </c>
      <c r="H392" s="2"/>
      <c r="I392" s="2"/>
      <c r="J392" s="3" t="s">
        <v>12</v>
      </c>
      <c r="K392" s="3" t="s">
        <v>12</v>
      </c>
      <c r="L392" s="6"/>
    </row>
    <row r="393" spans="1:12" ht="15" customHeight="1">
      <c r="A393" s="37" t="s">
        <v>98</v>
      </c>
      <c r="B393" s="31" t="s">
        <v>113</v>
      </c>
      <c r="C393" s="8" t="s">
        <v>11</v>
      </c>
      <c r="D393" s="2">
        <f>D394++D396+D398+D399</f>
        <v>18396.7</v>
      </c>
      <c r="E393" s="2" t="s">
        <v>12</v>
      </c>
      <c r="F393" s="2" t="s">
        <v>12</v>
      </c>
      <c r="G393" s="2" t="s">
        <v>12</v>
      </c>
      <c r="H393" s="2">
        <f>H394++H396+H398+H399</f>
        <v>15088.7</v>
      </c>
      <c r="I393" s="3">
        <f>H393/D393</f>
        <v>0.82018514190044955</v>
      </c>
      <c r="J393" s="2" t="s">
        <v>12</v>
      </c>
      <c r="K393" s="2" t="s">
        <v>12</v>
      </c>
      <c r="L393" s="6"/>
    </row>
    <row r="394" spans="1:12">
      <c r="A394" s="38"/>
      <c r="B394" s="32"/>
      <c r="C394" s="9" t="s">
        <v>13</v>
      </c>
      <c r="D394" s="4">
        <v>18396.7</v>
      </c>
      <c r="E394" s="4">
        <v>18396.7</v>
      </c>
      <c r="F394" s="4">
        <v>18396.7</v>
      </c>
      <c r="G394" s="4">
        <v>15088.7</v>
      </c>
      <c r="H394" s="4">
        <v>15088.7</v>
      </c>
      <c r="I394" s="1"/>
      <c r="J394" s="1"/>
      <c r="K394" s="1"/>
      <c r="L394" s="6"/>
    </row>
    <row r="395" spans="1:12" ht="24">
      <c r="A395" s="38"/>
      <c r="B395" s="32"/>
      <c r="C395" s="9" t="s">
        <v>14</v>
      </c>
      <c r="D395" s="4"/>
      <c r="E395" s="4"/>
      <c r="F395" s="4"/>
      <c r="G395" s="4"/>
      <c r="H395" s="4"/>
      <c r="I395" s="1"/>
      <c r="J395" s="3"/>
      <c r="K395" s="3"/>
      <c r="L395" s="6"/>
    </row>
    <row r="396" spans="1:12">
      <c r="A396" s="38"/>
      <c r="B396" s="32"/>
      <c r="C396" s="9" t="s">
        <v>15</v>
      </c>
      <c r="D396" s="4"/>
      <c r="E396" s="4"/>
      <c r="F396" s="2" t="s">
        <v>12</v>
      </c>
      <c r="G396" s="4"/>
      <c r="H396" s="4"/>
      <c r="I396" s="1"/>
      <c r="J396" s="2" t="s">
        <v>12</v>
      </c>
      <c r="K396" s="2" t="s">
        <v>12</v>
      </c>
      <c r="L396" s="6"/>
    </row>
    <row r="397" spans="1:12" ht="36">
      <c r="A397" s="38"/>
      <c r="B397" s="32"/>
      <c r="C397" s="9" t="s">
        <v>16</v>
      </c>
      <c r="D397" s="4"/>
      <c r="E397" s="4"/>
      <c r="F397" s="4"/>
      <c r="G397" s="4"/>
      <c r="H397" s="2"/>
      <c r="I397" s="1"/>
      <c r="J397" s="3"/>
      <c r="K397" s="3"/>
      <c r="L397" s="6"/>
    </row>
    <row r="398" spans="1:12">
      <c r="A398" s="38"/>
      <c r="B398" s="32"/>
      <c r="C398" s="9" t="s">
        <v>17</v>
      </c>
      <c r="D398" s="4"/>
      <c r="E398" s="2" t="s">
        <v>12</v>
      </c>
      <c r="F398" s="2" t="s">
        <v>12</v>
      </c>
      <c r="G398" s="2" t="s">
        <v>12</v>
      </c>
      <c r="H398" s="4"/>
      <c r="I398" s="1"/>
      <c r="J398" s="3" t="s">
        <v>12</v>
      </c>
      <c r="K398" s="3" t="s">
        <v>12</v>
      </c>
      <c r="L398" s="6"/>
    </row>
    <row r="399" spans="1:12">
      <c r="A399" s="39"/>
      <c r="B399" s="34"/>
      <c r="C399" s="9" t="s">
        <v>18</v>
      </c>
      <c r="D399" s="4"/>
      <c r="E399" s="2" t="s">
        <v>12</v>
      </c>
      <c r="F399" s="2" t="s">
        <v>12</v>
      </c>
      <c r="G399" s="2" t="s">
        <v>12</v>
      </c>
      <c r="H399" s="2"/>
      <c r="I399" s="2"/>
      <c r="J399" s="3" t="s">
        <v>12</v>
      </c>
      <c r="K399" s="3" t="s">
        <v>12</v>
      </c>
      <c r="L399" s="6"/>
    </row>
    <row r="400" spans="1:12" ht="15" customHeight="1">
      <c r="A400" s="37" t="s">
        <v>99</v>
      </c>
      <c r="B400" s="31" t="s">
        <v>113</v>
      </c>
      <c r="C400" s="8" t="s">
        <v>11</v>
      </c>
      <c r="D400" s="2">
        <f>D401+D402+D403+D405+D406</f>
        <v>92401.8</v>
      </c>
      <c r="E400" s="2" t="s">
        <v>12</v>
      </c>
      <c r="F400" s="2" t="s">
        <v>12</v>
      </c>
      <c r="G400" s="2" t="s">
        <v>12</v>
      </c>
      <c r="H400" s="2">
        <f>H401++H403+H405+H406</f>
        <v>92401.8</v>
      </c>
      <c r="I400" s="3">
        <f>H400/D400</f>
        <v>1</v>
      </c>
      <c r="J400" s="2" t="s">
        <v>12</v>
      </c>
      <c r="K400" s="2" t="s">
        <v>12</v>
      </c>
      <c r="L400" s="6"/>
    </row>
    <row r="401" spans="1:12">
      <c r="A401" s="38"/>
      <c r="B401" s="32"/>
      <c r="C401" s="9" t="s">
        <v>13</v>
      </c>
      <c r="D401" s="4">
        <v>92401.8</v>
      </c>
      <c r="E401" s="4">
        <v>92401.8</v>
      </c>
      <c r="F401" s="4">
        <v>92401.8</v>
      </c>
      <c r="G401" s="4">
        <v>92401.8</v>
      </c>
      <c r="H401" s="4">
        <v>92401.8</v>
      </c>
      <c r="I401" s="1"/>
      <c r="J401" s="1"/>
      <c r="K401" s="1"/>
      <c r="L401" s="6"/>
    </row>
    <row r="402" spans="1:12" ht="24">
      <c r="A402" s="38"/>
      <c r="B402" s="32"/>
      <c r="C402" s="9" t="s">
        <v>14</v>
      </c>
      <c r="D402" s="4"/>
      <c r="E402" s="4"/>
      <c r="F402" s="4"/>
      <c r="G402" s="4"/>
      <c r="H402" s="4"/>
      <c r="I402" s="1"/>
      <c r="J402" s="3"/>
      <c r="K402" s="3"/>
      <c r="L402" s="6"/>
    </row>
    <row r="403" spans="1:12">
      <c r="A403" s="38"/>
      <c r="B403" s="32"/>
      <c r="C403" s="9" t="s">
        <v>15</v>
      </c>
      <c r="D403" s="4"/>
      <c r="E403" s="4"/>
      <c r="F403" s="2" t="s">
        <v>12</v>
      </c>
      <c r="G403" s="4"/>
      <c r="H403" s="4"/>
      <c r="I403" s="1"/>
      <c r="J403" s="2" t="s">
        <v>12</v>
      </c>
      <c r="K403" s="2" t="s">
        <v>12</v>
      </c>
      <c r="L403" s="6"/>
    </row>
    <row r="404" spans="1:12" ht="36">
      <c r="A404" s="38"/>
      <c r="B404" s="32"/>
      <c r="C404" s="9" t="s">
        <v>16</v>
      </c>
      <c r="D404" s="4"/>
      <c r="E404" s="4"/>
      <c r="F404" s="4"/>
      <c r="G404" s="4"/>
      <c r="H404" s="2"/>
      <c r="I404" s="1"/>
      <c r="J404" s="3"/>
      <c r="K404" s="3"/>
      <c r="L404" s="6"/>
    </row>
    <row r="405" spans="1:12">
      <c r="A405" s="38"/>
      <c r="B405" s="32"/>
      <c r="C405" s="9" t="s">
        <v>17</v>
      </c>
      <c r="D405" s="4"/>
      <c r="E405" s="2" t="s">
        <v>12</v>
      </c>
      <c r="F405" s="2" t="s">
        <v>12</v>
      </c>
      <c r="G405" s="2" t="s">
        <v>12</v>
      </c>
      <c r="H405" s="4"/>
      <c r="I405" s="1"/>
      <c r="J405" s="3" t="s">
        <v>12</v>
      </c>
      <c r="K405" s="3" t="s">
        <v>12</v>
      </c>
      <c r="L405" s="6"/>
    </row>
    <row r="406" spans="1:12">
      <c r="A406" s="39"/>
      <c r="B406" s="34"/>
      <c r="C406" s="9" t="s">
        <v>18</v>
      </c>
      <c r="D406" s="4"/>
      <c r="E406" s="2" t="s">
        <v>12</v>
      </c>
      <c r="F406" s="2" t="s">
        <v>12</v>
      </c>
      <c r="G406" s="2" t="s">
        <v>12</v>
      </c>
      <c r="H406" s="2"/>
      <c r="I406" s="2"/>
      <c r="J406" s="3" t="s">
        <v>12</v>
      </c>
      <c r="K406" s="3" t="s">
        <v>12</v>
      </c>
      <c r="L406" s="6"/>
    </row>
    <row r="407" spans="1:12" ht="15" customHeight="1">
      <c r="A407" s="37" t="s">
        <v>100</v>
      </c>
      <c r="B407" s="31" t="s">
        <v>113</v>
      </c>
      <c r="C407" s="8" t="s">
        <v>11</v>
      </c>
      <c r="D407" s="2">
        <f>D408+D409+D410+D412+D413</f>
        <v>20000</v>
      </c>
      <c r="E407" s="2" t="s">
        <v>12</v>
      </c>
      <c r="F407" s="2" t="s">
        <v>12</v>
      </c>
      <c r="G407" s="2" t="s">
        <v>12</v>
      </c>
      <c r="H407" s="2">
        <f>H408++H410+H412+H413</f>
        <v>19982</v>
      </c>
      <c r="I407" s="3">
        <f>H407/D407</f>
        <v>0.99909999999999999</v>
      </c>
      <c r="J407" s="2" t="s">
        <v>12</v>
      </c>
      <c r="K407" s="2" t="s">
        <v>12</v>
      </c>
      <c r="L407" s="6"/>
    </row>
    <row r="408" spans="1:12">
      <c r="A408" s="38"/>
      <c r="B408" s="32"/>
      <c r="C408" s="9" t="s">
        <v>13</v>
      </c>
      <c r="D408" s="4">
        <v>20000</v>
      </c>
      <c r="E408" s="4">
        <v>20000</v>
      </c>
      <c r="F408" s="4">
        <v>20000</v>
      </c>
      <c r="G408" s="4">
        <v>19982</v>
      </c>
      <c r="H408" s="4">
        <v>19982</v>
      </c>
      <c r="I408" s="1"/>
      <c r="J408" s="1"/>
      <c r="K408" s="1"/>
      <c r="L408" s="6"/>
    </row>
    <row r="409" spans="1:12" ht="24">
      <c r="A409" s="38"/>
      <c r="B409" s="32"/>
      <c r="C409" s="9" t="s">
        <v>14</v>
      </c>
      <c r="D409" s="4"/>
      <c r="E409" s="4"/>
      <c r="F409" s="4"/>
      <c r="G409" s="4"/>
      <c r="H409" s="4"/>
      <c r="I409" s="1"/>
      <c r="J409" s="3"/>
      <c r="K409" s="3"/>
      <c r="L409" s="6"/>
    </row>
    <row r="410" spans="1:12">
      <c r="A410" s="38"/>
      <c r="B410" s="32"/>
      <c r="C410" s="9" t="s">
        <v>15</v>
      </c>
      <c r="D410" s="4"/>
      <c r="E410" s="4"/>
      <c r="F410" s="2" t="s">
        <v>12</v>
      </c>
      <c r="G410" s="4"/>
      <c r="H410" s="4"/>
      <c r="I410" s="1"/>
      <c r="J410" s="2" t="s">
        <v>12</v>
      </c>
      <c r="K410" s="2" t="s">
        <v>12</v>
      </c>
      <c r="L410" s="6"/>
    </row>
    <row r="411" spans="1:12" ht="36">
      <c r="A411" s="38"/>
      <c r="B411" s="32"/>
      <c r="C411" s="9" t="s">
        <v>16</v>
      </c>
      <c r="D411" s="4"/>
      <c r="E411" s="4"/>
      <c r="F411" s="4"/>
      <c r="G411" s="4"/>
      <c r="H411" s="2"/>
      <c r="I411" s="1"/>
      <c r="J411" s="3"/>
      <c r="K411" s="3"/>
      <c r="L411" s="6"/>
    </row>
    <row r="412" spans="1:12">
      <c r="A412" s="38"/>
      <c r="B412" s="32"/>
      <c r="C412" s="9" t="s">
        <v>17</v>
      </c>
      <c r="D412" s="4"/>
      <c r="E412" s="2" t="s">
        <v>12</v>
      </c>
      <c r="F412" s="2" t="s">
        <v>12</v>
      </c>
      <c r="G412" s="2" t="s">
        <v>12</v>
      </c>
      <c r="H412" s="4"/>
      <c r="I412" s="1"/>
      <c r="J412" s="3" t="s">
        <v>12</v>
      </c>
      <c r="K412" s="3" t="s">
        <v>12</v>
      </c>
      <c r="L412" s="6"/>
    </row>
    <row r="413" spans="1:12">
      <c r="A413" s="39"/>
      <c r="B413" s="34"/>
      <c r="C413" s="9" t="s">
        <v>18</v>
      </c>
      <c r="D413" s="4"/>
      <c r="E413" s="2" t="s">
        <v>12</v>
      </c>
      <c r="F413" s="2" t="s">
        <v>12</v>
      </c>
      <c r="G413" s="2" t="s">
        <v>12</v>
      </c>
      <c r="H413" s="2"/>
      <c r="I413" s="2"/>
      <c r="J413" s="3" t="s">
        <v>12</v>
      </c>
      <c r="K413" s="3" t="s">
        <v>12</v>
      </c>
      <c r="L413" s="6"/>
    </row>
    <row r="414" spans="1:12" ht="15" customHeight="1">
      <c r="A414" s="37" t="s">
        <v>101</v>
      </c>
      <c r="B414" s="31" t="s">
        <v>89</v>
      </c>
      <c r="C414" s="8" t="s">
        <v>11</v>
      </c>
      <c r="D414" s="2">
        <f>D415+D416+D417+D419+D420</f>
        <v>166916.6</v>
      </c>
      <c r="E414" s="2" t="s">
        <v>12</v>
      </c>
      <c r="F414" s="2" t="s">
        <v>12</v>
      </c>
      <c r="G414" s="2" t="s">
        <v>12</v>
      </c>
      <c r="H414" s="2">
        <f>H415++H417+H419+H420</f>
        <v>166916.6</v>
      </c>
      <c r="I414" s="3">
        <f>H414/D414</f>
        <v>1</v>
      </c>
      <c r="J414" s="2" t="s">
        <v>12</v>
      </c>
      <c r="K414" s="2" t="s">
        <v>12</v>
      </c>
      <c r="L414" s="6"/>
    </row>
    <row r="415" spans="1:12">
      <c r="A415" s="38"/>
      <c r="B415" s="32"/>
      <c r="C415" s="9" t="s">
        <v>13</v>
      </c>
      <c r="D415" s="4">
        <v>6916.6</v>
      </c>
      <c r="E415" s="4">
        <v>6916.6</v>
      </c>
      <c r="F415" s="4">
        <v>6916.6</v>
      </c>
      <c r="G415" s="4">
        <v>6916.6</v>
      </c>
      <c r="H415" s="4">
        <v>6916.6</v>
      </c>
      <c r="I415" s="1"/>
      <c r="J415" s="1"/>
      <c r="K415" s="1"/>
      <c r="L415" s="6"/>
    </row>
    <row r="416" spans="1:12" ht="24">
      <c r="A416" s="38"/>
      <c r="B416" s="32"/>
      <c r="C416" s="9" t="s">
        <v>14</v>
      </c>
      <c r="D416" s="4"/>
      <c r="E416" s="4"/>
      <c r="F416" s="4"/>
      <c r="G416" s="4"/>
      <c r="H416" s="4"/>
      <c r="I416" s="1"/>
      <c r="J416" s="3"/>
      <c r="K416" s="3"/>
      <c r="L416" s="6"/>
    </row>
    <row r="417" spans="1:12">
      <c r="A417" s="38"/>
      <c r="B417" s="32"/>
      <c r="C417" s="9" t="s">
        <v>15</v>
      </c>
      <c r="D417" s="4">
        <v>160000</v>
      </c>
      <c r="E417" s="4">
        <v>160000</v>
      </c>
      <c r="F417" s="2" t="s">
        <v>12</v>
      </c>
      <c r="G417" s="4">
        <v>160000</v>
      </c>
      <c r="H417" s="4">
        <v>160000</v>
      </c>
      <c r="I417" s="1">
        <f t="shared" ref="I417" si="62">H417/D417</f>
        <v>1</v>
      </c>
      <c r="J417" s="2" t="s">
        <v>12</v>
      </c>
      <c r="K417" s="2" t="s">
        <v>12</v>
      </c>
      <c r="L417" s="6"/>
    </row>
    <row r="418" spans="1:12" ht="36">
      <c r="A418" s="38"/>
      <c r="B418" s="32"/>
      <c r="C418" s="9" t="s">
        <v>16</v>
      </c>
      <c r="D418" s="4"/>
      <c r="E418" s="4"/>
      <c r="F418" s="4"/>
      <c r="G418" s="4"/>
      <c r="H418" s="2"/>
      <c r="I418" s="1"/>
      <c r="J418" s="3"/>
      <c r="K418" s="3"/>
      <c r="L418" s="6"/>
    </row>
    <row r="419" spans="1:12">
      <c r="A419" s="38"/>
      <c r="B419" s="32"/>
      <c r="C419" s="9" t="s">
        <v>17</v>
      </c>
      <c r="D419" s="4"/>
      <c r="E419" s="2" t="s">
        <v>12</v>
      </c>
      <c r="F419" s="2" t="s">
        <v>12</v>
      </c>
      <c r="G419" s="2" t="s">
        <v>12</v>
      </c>
      <c r="H419" s="4"/>
      <c r="I419" s="1"/>
      <c r="J419" s="3" t="s">
        <v>12</v>
      </c>
      <c r="K419" s="3" t="s">
        <v>12</v>
      </c>
      <c r="L419" s="6"/>
    </row>
    <row r="420" spans="1:12">
      <c r="A420" s="39"/>
      <c r="B420" s="34"/>
      <c r="C420" s="9" t="s">
        <v>18</v>
      </c>
      <c r="D420" s="4"/>
      <c r="E420" s="2" t="s">
        <v>12</v>
      </c>
      <c r="F420" s="2" t="s">
        <v>12</v>
      </c>
      <c r="G420" s="2" t="s">
        <v>12</v>
      </c>
      <c r="H420" s="2"/>
      <c r="I420" s="2"/>
      <c r="J420" s="3" t="s">
        <v>12</v>
      </c>
      <c r="K420" s="3" t="s">
        <v>12</v>
      </c>
      <c r="L420" s="6"/>
    </row>
    <row r="421" spans="1:12" ht="15" customHeight="1">
      <c r="A421" s="37" t="s">
        <v>102</v>
      </c>
      <c r="B421" s="31" t="s">
        <v>113</v>
      </c>
      <c r="C421" s="8" t="s">
        <v>11</v>
      </c>
      <c r="D421" s="2">
        <f>D422+D423+D424+D426+D427</f>
        <v>600000</v>
      </c>
      <c r="E421" s="2" t="s">
        <v>12</v>
      </c>
      <c r="F421" s="2" t="s">
        <v>12</v>
      </c>
      <c r="G421" s="2" t="s">
        <v>12</v>
      </c>
      <c r="H421" s="2">
        <f>H422+H423+H424+H426+H427</f>
        <v>600000</v>
      </c>
      <c r="I421" s="3">
        <f>H421/D421</f>
        <v>1</v>
      </c>
      <c r="J421" s="2" t="s">
        <v>12</v>
      </c>
      <c r="K421" s="2" t="s">
        <v>12</v>
      </c>
      <c r="L421" s="6"/>
    </row>
    <row r="422" spans="1:12">
      <c r="A422" s="38"/>
      <c r="B422" s="32"/>
      <c r="C422" s="9" t="s">
        <v>13</v>
      </c>
      <c r="D422" s="4"/>
      <c r="E422" s="4"/>
      <c r="F422" s="4"/>
      <c r="G422" s="4"/>
      <c r="H422" s="4"/>
      <c r="I422" s="1"/>
      <c r="J422" s="1"/>
      <c r="K422" s="1"/>
      <c r="L422" s="6"/>
    </row>
    <row r="423" spans="1:12" ht="24">
      <c r="A423" s="38"/>
      <c r="B423" s="32"/>
      <c r="C423" s="9" t="s">
        <v>14</v>
      </c>
      <c r="D423" s="4"/>
      <c r="E423" s="4"/>
      <c r="F423" s="4"/>
      <c r="G423" s="4"/>
      <c r="H423" s="2"/>
      <c r="I423" s="1"/>
      <c r="J423" s="3"/>
      <c r="K423" s="3"/>
      <c r="L423" s="6"/>
    </row>
    <row r="424" spans="1:12">
      <c r="A424" s="38"/>
      <c r="B424" s="32"/>
      <c r="C424" s="9" t="s">
        <v>15</v>
      </c>
      <c r="D424" s="4">
        <v>600000</v>
      </c>
      <c r="E424" s="4">
        <v>600000</v>
      </c>
      <c r="F424" s="2" t="s">
        <v>12</v>
      </c>
      <c r="G424" s="4">
        <v>600000</v>
      </c>
      <c r="H424" s="4">
        <v>600000</v>
      </c>
      <c r="I424" s="1">
        <f t="shared" ref="I424" si="63">H424/D424</f>
        <v>1</v>
      </c>
      <c r="J424" s="2" t="s">
        <v>12</v>
      </c>
      <c r="K424" s="2" t="s">
        <v>12</v>
      </c>
      <c r="L424" s="6"/>
    </row>
    <row r="425" spans="1:12" ht="36">
      <c r="A425" s="38"/>
      <c r="B425" s="32"/>
      <c r="C425" s="9" t="s">
        <v>16</v>
      </c>
      <c r="D425" s="4"/>
      <c r="E425" s="4"/>
      <c r="F425" s="4"/>
      <c r="G425" s="4"/>
      <c r="H425" s="2"/>
      <c r="I425" s="1"/>
      <c r="J425" s="3"/>
      <c r="K425" s="3"/>
      <c r="L425" s="6"/>
    </row>
    <row r="426" spans="1:12">
      <c r="A426" s="38"/>
      <c r="B426" s="32"/>
      <c r="C426" s="9" t="s">
        <v>17</v>
      </c>
      <c r="D426" s="4"/>
      <c r="E426" s="2" t="s">
        <v>12</v>
      </c>
      <c r="F426" s="2" t="s">
        <v>12</v>
      </c>
      <c r="G426" s="2" t="s">
        <v>12</v>
      </c>
      <c r="H426" s="4"/>
      <c r="I426" s="1"/>
      <c r="J426" s="3" t="s">
        <v>12</v>
      </c>
      <c r="K426" s="3" t="s">
        <v>12</v>
      </c>
      <c r="L426" s="6"/>
    </row>
    <row r="427" spans="1:12">
      <c r="A427" s="39"/>
      <c r="B427" s="34"/>
      <c r="C427" s="9" t="s">
        <v>18</v>
      </c>
      <c r="D427" s="4"/>
      <c r="E427" s="2" t="s">
        <v>12</v>
      </c>
      <c r="F427" s="2" t="s">
        <v>12</v>
      </c>
      <c r="G427" s="2" t="s">
        <v>12</v>
      </c>
      <c r="H427" s="2"/>
      <c r="I427" s="2"/>
      <c r="J427" s="3" t="s">
        <v>12</v>
      </c>
      <c r="K427" s="3" t="s">
        <v>12</v>
      </c>
      <c r="L427" s="6"/>
    </row>
    <row r="428" spans="1:12" ht="15" customHeight="1">
      <c r="A428" s="37" t="s">
        <v>103</v>
      </c>
      <c r="B428" s="31" t="s">
        <v>89</v>
      </c>
      <c r="C428" s="8" t="s">
        <v>11</v>
      </c>
      <c r="D428" s="2">
        <f>D429+D430+D431+D433+D434</f>
        <v>240000</v>
      </c>
      <c r="E428" s="2" t="s">
        <v>12</v>
      </c>
      <c r="F428" s="2" t="s">
        <v>12</v>
      </c>
      <c r="G428" s="2" t="s">
        <v>12</v>
      </c>
      <c r="H428" s="2">
        <f>H429+H430+H431+H433+H434</f>
        <v>239999.9</v>
      </c>
      <c r="I428" s="3">
        <f>H428/D428</f>
        <v>0.99999958333333328</v>
      </c>
      <c r="J428" s="2" t="s">
        <v>12</v>
      </c>
      <c r="K428" s="2" t="s">
        <v>12</v>
      </c>
      <c r="L428" s="6"/>
    </row>
    <row r="429" spans="1:12">
      <c r="A429" s="38"/>
      <c r="B429" s="32"/>
      <c r="C429" s="9" t="s">
        <v>13</v>
      </c>
      <c r="D429" s="4"/>
      <c r="E429" s="4"/>
      <c r="F429" s="4"/>
      <c r="G429" s="4"/>
      <c r="H429" s="4"/>
      <c r="I429" s="1"/>
      <c r="J429" s="1"/>
      <c r="K429" s="1"/>
      <c r="L429" s="6"/>
    </row>
    <row r="430" spans="1:12" ht="24">
      <c r="A430" s="38"/>
      <c r="B430" s="32"/>
      <c r="C430" s="9" t="s">
        <v>14</v>
      </c>
      <c r="D430" s="4"/>
      <c r="E430" s="4"/>
      <c r="F430" s="4"/>
      <c r="G430" s="4"/>
      <c r="H430" s="2"/>
      <c r="I430" s="1"/>
      <c r="J430" s="3"/>
      <c r="K430" s="3"/>
      <c r="L430" s="6"/>
    </row>
    <row r="431" spans="1:12">
      <c r="A431" s="38"/>
      <c r="B431" s="32"/>
      <c r="C431" s="9" t="s">
        <v>15</v>
      </c>
      <c r="D431" s="4">
        <v>240000</v>
      </c>
      <c r="E431" s="4">
        <v>240000</v>
      </c>
      <c r="F431" s="2" t="s">
        <v>12</v>
      </c>
      <c r="G431" s="4">
        <v>239999.9</v>
      </c>
      <c r="H431" s="4">
        <v>239999.9</v>
      </c>
      <c r="I431" s="1">
        <f t="shared" ref="I431" si="64">H431/D431</f>
        <v>0.99999958333333328</v>
      </c>
      <c r="J431" s="2" t="s">
        <v>12</v>
      </c>
      <c r="K431" s="2" t="s">
        <v>12</v>
      </c>
      <c r="L431" s="6"/>
    </row>
    <row r="432" spans="1:12" ht="36">
      <c r="A432" s="38"/>
      <c r="B432" s="32"/>
      <c r="C432" s="9" t="s">
        <v>16</v>
      </c>
      <c r="D432" s="4"/>
      <c r="E432" s="4"/>
      <c r="F432" s="4"/>
      <c r="G432" s="4"/>
      <c r="H432" s="2"/>
      <c r="I432" s="1"/>
      <c r="J432" s="3"/>
      <c r="K432" s="3"/>
      <c r="L432" s="6"/>
    </row>
    <row r="433" spans="1:12">
      <c r="A433" s="38"/>
      <c r="B433" s="32"/>
      <c r="C433" s="9" t="s">
        <v>17</v>
      </c>
      <c r="D433" s="4"/>
      <c r="E433" s="2" t="s">
        <v>12</v>
      </c>
      <c r="F433" s="2" t="s">
        <v>12</v>
      </c>
      <c r="G433" s="2" t="s">
        <v>12</v>
      </c>
      <c r="H433" s="4"/>
      <c r="I433" s="1"/>
      <c r="J433" s="3" t="s">
        <v>12</v>
      </c>
      <c r="K433" s="3" t="s">
        <v>12</v>
      </c>
      <c r="L433" s="6"/>
    </row>
    <row r="434" spans="1:12">
      <c r="A434" s="39"/>
      <c r="B434" s="34"/>
      <c r="C434" s="9" t="s">
        <v>18</v>
      </c>
      <c r="D434" s="4"/>
      <c r="E434" s="2" t="s">
        <v>12</v>
      </c>
      <c r="F434" s="2" t="s">
        <v>12</v>
      </c>
      <c r="G434" s="2" t="s">
        <v>12</v>
      </c>
      <c r="H434" s="2"/>
      <c r="I434" s="2"/>
      <c r="J434" s="3" t="s">
        <v>12</v>
      </c>
      <c r="K434" s="3" t="s">
        <v>12</v>
      </c>
      <c r="L434" s="6"/>
    </row>
    <row r="435" spans="1:12" ht="15" customHeight="1">
      <c r="A435" s="37" t="s">
        <v>104</v>
      </c>
      <c r="B435" s="7" t="s">
        <v>89</v>
      </c>
      <c r="C435" s="8" t="s">
        <v>11</v>
      </c>
      <c r="D435" s="2">
        <f>D436+D437+D438+D440+D441</f>
        <v>19969</v>
      </c>
      <c r="E435" s="2" t="s">
        <v>12</v>
      </c>
      <c r="F435" s="2" t="s">
        <v>12</v>
      </c>
      <c r="G435" s="2" t="s">
        <v>12</v>
      </c>
      <c r="H435" s="2">
        <f>H436++H438+H440+H441</f>
        <v>19583.900000000001</v>
      </c>
      <c r="I435" s="3">
        <f>H435/D435</f>
        <v>0.9807151084180481</v>
      </c>
      <c r="J435" s="2" t="s">
        <v>12</v>
      </c>
      <c r="K435" s="2" t="s">
        <v>12</v>
      </c>
      <c r="L435" s="6"/>
    </row>
    <row r="436" spans="1:12">
      <c r="A436" s="38"/>
      <c r="B436" s="7"/>
      <c r="C436" s="9" t="s">
        <v>13</v>
      </c>
      <c r="D436" s="4">
        <v>19969</v>
      </c>
      <c r="E436" s="4">
        <v>19969</v>
      </c>
      <c r="F436" s="4">
        <v>19969</v>
      </c>
      <c r="G436" s="4">
        <v>19583.900000000001</v>
      </c>
      <c r="H436" s="4">
        <v>19583.900000000001</v>
      </c>
      <c r="I436" s="1"/>
      <c r="J436" s="1"/>
      <c r="K436" s="1"/>
      <c r="L436" s="6"/>
    </row>
    <row r="437" spans="1:12" ht="24">
      <c r="A437" s="38"/>
      <c r="B437" s="7"/>
      <c r="C437" s="9" t="s">
        <v>14</v>
      </c>
      <c r="D437" s="4"/>
      <c r="E437" s="4"/>
      <c r="F437" s="4"/>
      <c r="G437" s="4"/>
      <c r="H437" s="4"/>
      <c r="I437" s="1"/>
      <c r="J437" s="1"/>
      <c r="K437" s="1"/>
      <c r="L437" s="6"/>
    </row>
    <row r="438" spans="1:12">
      <c r="A438" s="38"/>
      <c r="B438" s="7"/>
      <c r="C438" s="9" t="s">
        <v>15</v>
      </c>
      <c r="D438" s="4"/>
      <c r="E438" s="4"/>
      <c r="F438" s="2" t="s">
        <v>12</v>
      </c>
      <c r="G438" s="4"/>
      <c r="H438" s="4"/>
      <c r="I438" s="1"/>
      <c r="J438" s="3" t="s">
        <v>12</v>
      </c>
      <c r="K438" s="3" t="s">
        <v>12</v>
      </c>
      <c r="L438" s="6"/>
    </row>
    <row r="439" spans="1:12" ht="36">
      <c r="A439" s="38"/>
      <c r="B439" s="7"/>
      <c r="C439" s="9" t="s">
        <v>16</v>
      </c>
      <c r="D439" s="4"/>
      <c r="E439" s="4"/>
      <c r="F439" s="2"/>
      <c r="G439" s="4"/>
      <c r="H439" s="4"/>
      <c r="I439" s="1"/>
      <c r="J439" s="3"/>
      <c r="K439" s="3"/>
      <c r="L439" s="6"/>
    </row>
    <row r="440" spans="1:12">
      <c r="A440" s="38"/>
      <c r="B440" s="7"/>
      <c r="C440" s="9" t="s">
        <v>17</v>
      </c>
      <c r="D440" s="4"/>
      <c r="E440" s="2" t="s">
        <v>12</v>
      </c>
      <c r="F440" s="2" t="s">
        <v>12</v>
      </c>
      <c r="G440" s="2" t="s">
        <v>12</v>
      </c>
      <c r="H440" s="4"/>
      <c r="I440" s="1"/>
      <c r="J440" s="2" t="s">
        <v>12</v>
      </c>
      <c r="K440" s="2" t="s">
        <v>12</v>
      </c>
      <c r="L440" s="6"/>
    </row>
    <row r="441" spans="1:12">
      <c r="A441" s="39"/>
      <c r="B441" s="7"/>
      <c r="C441" s="9" t="s">
        <v>18</v>
      </c>
      <c r="D441" s="4"/>
      <c r="E441" s="2" t="s">
        <v>12</v>
      </c>
      <c r="F441" s="2" t="s">
        <v>12</v>
      </c>
      <c r="G441" s="2" t="s">
        <v>12</v>
      </c>
      <c r="H441" s="4"/>
      <c r="I441" s="1"/>
      <c r="J441" s="2" t="s">
        <v>12</v>
      </c>
      <c r="K441" s="2" t="s">
        <v>12</v>
      </c>
      <c r="L441" s="6"/>
    </row>
    <row r="442" spans="1:12" ht="15" customHeight="1">
      <c r="A442" s="10" t="s">
        <v>32</v>
      </c>
      <c r="B442" s="7" t="s">
        <v>38</v>
      </c>
      <c r="C442" s="8" t="s">
        <v>11</v>
      </c>
      <c r="D442" s="2">
        <v>340160.6</v>
      </c>
      <c r="E442" s="2" t="s">
        <v>12</v>
      </c>
      <c r="F442" s="2" t="s">
        <v>12</v>
      </c>
      <c r="G442" s="2" t="s">
        <v>12</v>
      </c>
      <c r="H442" s="2">
        <f>H443++H445+H447+H448</f>
        <v>305253.24300000002</v>
      </c>
      <c r="I442" s="3">
        <f>H442/D442</f>
        <v>0.89737977590585161</v>
      </c>
      <c r="J442" s="2" t="s">
        <v>12</v>
      </c>
      <c r="K442" s="2" t="s">
        <v>12</v>
      </c>
    </row>
    <row r="443" spans="1:12">
      <c r="A443" s="10"/>
      <c r="B443" s="7"/>
      <c r="C443" s="9" t="s">
        <v>13</v>
      </c>
      <c r="D443" s="4">
        <f>D450+D478</f>
        <v>340160.6</v>
      </c>
      <c r="E443" s="4">
        <f t="shared" ref="E443:H443" si="65">E450+E478</f>
        <v>340160.6</v>
      </c>
      <c r="F443" s="4">
        <f t="shared" si="65"/>
        <v>340111.1</v>
      </c>
      <c r="G443" s="4">
        <f t="shared" si="65"/>
        <v>305253.24300000002</v>
      </c>
      <c r="H443" s="4">
        <f t="shared" si="65"/>
        <v>305253.24300000002</v>
      </c>
      <c r="I443" s="1">
        <f>H443/D443</f>
        <v>0.89737977590585161</v>
      </c>
      <c r="J443" s="1">
        <f>G443/E443</f>
        <v>0.89737977590585161</v>
      </c>
      <c r="K443" s="1">
        <f>G443/F443</f>
        <v>0.89751038116662474</v>
      </c>
      <c r="L443" s="6"/>
    </row>
    <row r="444" spans="1:12" ht="15" customHeight="1">
      <c r="A444" s="10"/>
      <c r="B444" s="7"/>
      <c r="C444" s="9" t="s">
        <v>14</v>
      </c>
      <c r="D444" s="4"/>
      <c r="E444" s="4"/>
      <c r="F444" s="4"/>
      <c r="G444" s="4"/>
      <c r="H444" s="4"/>
      <c r="I444" s="1"/>
      <c r="J444" s="1"/>
      <c r="K444" s="1"/>
    </row>
    <row r="445" spans="1:12">
      <c r="A445" s="10"/>
      <c r="B445" s="7"/>
      <c r="C445" s="9" t="s">
        <v>15</v>
      </c>
      <c r="D445" s="4"/>
      <c r="E445" s="4"/>
      <c r="F445" s="2"/>
      <c r="G445" s="4"/>
      <c r="H445" s="4"/>
      <c r="I445" s="1"/>
      <c r="J445" s="3"/>
      <c r="K445" s="3"/>
      <c r="L445" s="6"/>
    </row>
    <row r="446" spans="1:12" ht="15" customHeight="1">
      <c r="A446" s="10"/>
      <c r="B446" s="7"/>
      <c r="C446" s="9" t="s">
        <v>16</v>
      </c>
      <c r="D446" s="4"/>
      <c r="E446" s="4"/>
      <c r="F446" s="2"/>
      <c r="G446" s="4"/>
      <c r="H446" s="4"/>
      <c r="I446" s="1"/>
      <c r="J446" s="3"/>
      <c r="K446" s="3"/>
    </row>
    <row r="447" spans="1:12">
      <c r="A447" s="10"/>
      <c r="B447" s="7"/>
      <c r="C447" s="9" t="s">
        <v>17</v>
      </c>
      <c r="D447" s="4"/>
      <c r="E447" s="2" t="s">
        <v>12</v>
      </c>
      <c r="F447" s="2" t="s">
        <v>12</v>
      </c>
      <c r="G447" s="2" t="s">
        <v>12</v>
      </c>
      <c r="H447" s="4"/>
      <c r="I447" s="1"/>
      <c r="J447" s="2" t="s">
        <v>12</v>
      </c>
      <c r="K447" s="2" t="s">
        <v>12</v>
      </c>
      <c r="L447" s="6"/>
    </row>
    <row r="448" spans="1:12">
      <c r="A448" s="10"/>
      <c r="B448" s="7"/>
      <c r="C448" s="9" t="s">
        <v>18</v>
      </c>
      <c r="D448" s="4"/>
      <c r="E448" s="2" t="s">
        <v>12</v>
      </c>
      <c r="F448" s="2" t="s">
        <v>12</v>
      </c>
      <c r="G448" s="2" t="s">
        <v>12</v>
      </c>
      <c r="H448" s="4"/>
      <c r="I448" s="1"/>
      <c r="J448" s="2" t="s">
        <v>12</v>
      </c>
      <c r="K448" s="2" t="s">
        <v>12</v>
      </c>
      <c r="L448" s="6"/>
    </row>
    <row r="449" spans="1:11" ht="15" customHeight="1">
      <c r="A449" s="10" t="s">
        <v>33</v>
      </c>
      <c r="B449" s="7" t="s">
        <v>38</v>
      </c>
      <c r="C449" s="8" t="s">
        <v>11</v>
      </c>
      <c r="D449" s="2">
        <v>231553.7</v>
      </c>
      <c r="E449" s="2" t="s">
        <v>12</v>
      </c>
      <c r="F449" s="2" t="s">
        <v>12</v>
      </c>
      <c r="G449" s="2" t="s">
        <v>12</v>
      </c>
      <c r="H449" s="2">
        <f>H450</f>
        <v>210224.04300000001</v>
      </c>
      <c r="I449" s="3">
        <f>H449/D449</f>
        <v>0.90788462028462513</v>
      </c>
      <c r="J449" s="2" t="s">
        <v>12</v>
      </c>
      <c r="K449" s="2" t="s">
        <v>12</v>
      </c>
    </row>
    <row r="450" spans="1:11">
      <c r="A450" s="10"/>
      <c r="B450" s="7"/>
      <c r="C450" s="9" t="s">
        <v>13</v>
      </c>
      <c r="D450" s="4">
        <f>D457+D464+D471</f>
        <v>231553.7</v>
      </c>
      <c r="E450" s="4">
        <f t="shared" ref="E450:H450" si="66">E457+E464+E471</f>
        <v>231553.7</v>
      </c>
      <c r="F450" s="4">
        <f t="shared" si="66"/>
        <v>231504.2</v>
      </c>
      <c r="G450" s="4">
        <f t="shared" si="66"/>
        <v>210224.04300000001</v>
      </c>
      <c r="H450" s="4">
        <f t="shared" si="66"/>
        <v>210224.04300000001</v>
      </c>
      <c r="I450" s="1">
        <f>H450/D450</f>
        <v>0.90788462028462513</v>
      </c>
      <c r="J450" s="1">
        <f>G450/E450</f>
        <v>0.90788462028462513</v>
      </c>
      <c r="K450" s="1">
        <f>G450/F450</f>
        <v>0.90807874327981952</v>
      </c>
    </row>
    <row r="451" spans="1:11" ht="15" customHeight="1">
      <c r="A451" s="10"/>
      <c r="B451" s="7"/>
      <c r="C451" s="9" t="s">
        <v>14</v>
      </c>
      <c r="D451" s="4"/>
      <c r="E451" s="4"/>
      <c r="F451" s="4"/>
      <c r="G451" s="4"/>
      <c r="H451" s="4"/>
      <c r="I451" s="1"/>
      <c r="J451" s="1"/>
      <c r="K451" s="1"/>
    </row>
    <row r="452" spans="1:11">
      <c r="A452" s="10"/>
      <c r="B452" s="7"/>
      <c r="C452" s="9" t="s">
        <v>15</v>
      </c>
      <c r="D452" s="4"/>
      <c r="E452" s="4"/>
      <c r="F452" s="2"/>
      <c r="G452" s="4"/>
      <c r="H452" s="4"/>
      <c r="I452" s="1"/>
      <c r="J452" s="3"/>
      <c r="K452" s="3"/>
    </row>
    <row r="453" spans="1:11" ht="15" customHeight="1">
      <c r="A453" s="10"/>
      <c r="B453" s="7"/>
      <c r="C453" s="9" t="s">
        <v>16</v>
      </c>
      <c r="D453" s="4"/>
      <c r="E453" s="4"/>
      <c r="F453" s="2"/>
      <c r="G453" s="4"/>
      <c r="H453" s="4"/>
      <c r="I453" s="1"/>
      <c r="J453" s="3"/>
      <c r="K453" s="3"/>
    </row>
    <row r="454" spans="1:11">
      <c r="A454" s="10"/>
      <c r="B454" s="7"/>
      <c r="C454" s="9" t="s">
        <v>17</v>
      </c>
      <c r="D454" s="4"/>
      <c r="E454" s="2" t="s">
        <v>12</v>
      </c>
      <c r="F454" s="2" t="s">
        <v>12</v>
      </c>
      <c r="G454" s="2" t="s">
        <v>12</v>
      </c>
      <c r="H454" s="4"/>
      <c r="I454" s="1"/>
      <c r="J454" s="2" t="s">
        <v>12</v>
      </c>
      <c r="K454" s="2" t="s">
        <v>12</v>
      </c>
    </row>
    <row r="455" spans="1:11">
      <c r="A455" s="10"/>
      <c r="B455" s="7"/>
      <c r="C455" s="9" t="s">
        <v>18</v>
      </c>
      <c r="D455" s="4"/>
      <c r="E455" s="2" t="s">
        <v>12</v>
      </c>
      <c r="F455" s="2" t="s">
        <v>12</v>
      </c>
      <c r="G455" s="2" t="s">
        <v>12</v>
      </c>
      <c r="H455" s="4"/>
      <c r="I455" s="1"/>
      <c r="J455" s="2" t="s">
        <v>12</v>
      </c>
      <c r="K455" s="2" t="s">
        <v>12</v>
      </c>
    </row>
    <row r="456" spans="1:11" ht="15" customHeight="1">
      <c r="A456" s="10" t="s">
        <v>83</v>
      </c>
      <c r="B456" s="7" t="s">
        <v>38</v>
      </c>
      <c r="C456" s="8" t="s">
        <v>11</v>
      </c>
      <c r="D456" s="2">
        <v>124100</v>
      </c>
      <c r="E456" s="2" t="s">
        <v>12</v>
      </c>
      <c r="F456" s="2" t="s">
        <v>12</v>
      </c>
      <c r="G456" s="2" t="s">
        <v>12</v>
      </c>
      <c r="H456" s="2">
        <v>108863.6</v>
      </c>
      <c r="I456" s="3">
        <f>H456/D456</f>
        <v>0.87722481869460123</v>
      </c>
      <c r="J456" s="2" t="s">
        <v>12</v>
      </c>
      <c r="K456" s="2" t="s">
        <v>12</v>
      </c>
    </row>
    <row r="457" spans="1:11">
      <c r="A457" s="10"/>
      <c r="B457" s="7"/>
      <c r="C457" s="9" t="s">
        <v>13</v>
      </c>
      <c r="D457" s="4">
        <v>124100</v>
      </c>
      <c r="E457" s="4">
        <v>124100</v>
      </c>
      <c r="F457" s="4">
        <v>124100</v>
      </c>
      <c r="G457" s="4">
        <v>108863.6</v>
      </c>
      <c r="H457" s="4">
        <v>108863.6</v>
      </c>
      <c r="I457" s="1">
        <f>H457/D457</f>
        <v>0.87722481869460123</v>
      </c>
      <c r="J457" s="1">
        <f>G457/E457</f>
        <v>0.87722481869460123</v>
      </c>
      <c r="K457" s="1">
        <f>G457/F457</f>
        <v>0.87722481869460123</v>
      </c>
    </row>
    <row r="458" spans="1:11" ht="24">
      <c r="A458" s="10"/>
      <c r="B458" s="7"/>
      <c r="C458" s="9" t="s">
        <v>14</v>
      </c>
      <c r="D458" s="4"/>
      <c r="E458" s="4"/>
      <c r="F458" s="4"/>
      <c r="G458" s="4"/>
      <c r="H458" s="4"/>
      <c r="I458" s="1"/>
      <c r="J458" s="1"/>
      <c r="K458" s="1"/>
    </row>
    <row r="459" spans="1:11">
      <c r="A459" s="10"/>
      <c r="B459" s="7"/>
      <c r="C459" s="9" t="s">
        <v>15</v>
      </c>
      <c r="D459" s="4"/>
      <c r="E459" s="4"/>
      <c r="F459" s="2"/>
      <c r="G459" s="4"/>
      <c r="H459" s="4"/>
      <c r="I459" s="1"/>
      <c r="J459" s="3"/>
      <c r="K459" s="3"/>
    </row>
    <row r="460" spans="1:11" ht="36">
      <c r="A460" s="10"/>
      <c r="B460" s="7"/>
      <c r="C460" s="9" t="s">
        <v>16</v>
      </c>
      <c r="D460" s="4"/>
      <c r="E460" s="4"/>
      <c r="F460" s="2"/>
      <c r="G460" s="4"/>
      <c r="H460" s="4"/>
      <c r="I460" s="1"/>
      <c r="J460" s="3"/>
      <c r="K460" s="3"/>
    </row>
    <row r="461" spans="1:11">
      <c r="A461" s="10"/>
      <c r="B461" s="7"/>
      <c r="C461" s="9" t="s">
        <v>17</v>
      </c>
      <c r="D461" s="4"/>
      <c r="E461" s="2" t="s">
        <v>12</v>
      </c>
      <c r="F461" s="2" t="s">
        <v>12</v>
      </c>
      <c r="G461" s="2" t="s">
        <v>12</v>
      </c>
      <c r="H461" s="4"/>
      <c r="I461" s="1"/>
      <c r="J461" s="2" t="s">
        <v>12</v>
      </c>
      <c r="K461" s="2" t="s">
        <v>12</v>
      </c>
    </row>
    <row r="462" spans="1:11">
      <c r="A462" s="10"/>
      <c r="B462" s="7"/>
      <c r="C462" s="9" t="s">
        <v>18</v>
      </c>
      <c r="D462" s="4"/>
      <c r="E462" s="2" t="s">
        <v>12</v>
      </c>
      <c r="F462" s="2" t="s">
        <v>12</v>
      </c>
      <c r="G462" s="2" t="s">
        <v>12</v>
      </c>
      <c r="H462" s="4"/>
      <c r="I462" s="1"/>
      <c r="J462" s="2" t="s">
        <v>12</v>
      </c>
      <c r="K462" s="2" t="s">
        <v>12</v>
      </c>
    </row>
    <row r="463" spans="1:11" ht="15" customHeight="1">
      <c r="A463" s="10" t="s">
        <v>66</v>
      </c>
      <c r="B463" s="7" t="s">
        <v>38</v>
      </c>
      <c r="C463" s="8" t="s">
        <v>11</v>
      </c>
      <c r="D463" s="2">
        <v>45896.5</v>
      </c>
      <c r="E463" s="2" t="s">
        <v>12</v>
      </c>
      <c r="F463" s="2" t="s">
        <v>12</v>
      </c>
      <c r="G463" s="2" t="s">
        <v>12</v>
      </c>
      <c r="H463" s="2">
        <v>42215</v>
      </c>
      <c r="I463" s="3">
        <f>H463/D463</f>
        <v>0.9197869118560239</v>
      </c>
      <c r="J463" s="2" t="s">
        <v>12</v>
      </c>
      <c r="K463" s="2" t="s">
        <v>12</v>
      </c>
    </row>
    <row r="464" spans="1:11">
      <c r="A464" s="10"/>
      <c r="B464" s="7"/>
      <c r="C464" s="9" t="s">
        <v>13</v>
      </c>
      <c r="D464" s="4">
        <v>45896.5</v>
      </c>
      <c r="E464" s="4">
        <v>45896.5</v>
      </c>
      <c r="F464" s="4">
        <v>45896.5</v>
      </c>
      <c r="G464" s="4">
        <v>42215</v>
      </c>
      <c r="H464" s="4">
        <v>42215</v>
      </c>
      <c r="I464" s="1">
        <f>H464/D464</f>
        <v>0.9197869118560239</v>
      </c>
      <c r="J464" s="1">
        <f>G464/E464</f>
        <v>0.9197869118560239</v>
      </c>
      <c r="K464" s="1">
        <f>G464/F464</f>
        <v>0.9197869118560239</v>
      </c>
    </row>
    <row r="465" spans="1:11" ht="24">
      <c r="A465" s="10"/>
      <c r="B465" s="7"/>
      <c r="C465" s="9" t="s">
        <v>14</v>
      </c>
      <c r="D465" s="4"/>
      <c r="E465" s="4"/>
      <c r="F465" s="4"/>
      <c r="G465" s="4"/>
      <c r="H465" s="4"/>
      <c r="I465" s="1"/>
      <c r="J465" s="1"/>
      <c r="K465" s="1"/>
    </row>
    <row r="466" spans="1:11">
      <c r="A466" s="10"/>
      <c r="B466" s="7"/>
      <c r="C466" s="9" t="s">
        <v>15</v>
      </c>
      <c r="D466" s="4"/>
      <c r="E466" s="4"/>
      <c r="F466" s="2"/>
      <c r="G466" s="4"/>
      <c r="H466" s="4"/>
      <c r="I466" s="1"/>
      <c r="J466" s="3"/>
      <c r="K466" s="3"/>
    </row>
    <row r="467" spans="1:11" ht="36">
      <c r="A467" s="10"/>
      <c r="B467" s="7"/>
      <c r="C467" s="9" t="s">
        <v>16</v>
      </c>
      <c r="D467" s="4"/>
      <c r="E467" s="4"/>
      <c r="F467" s="2"/>
      <c r="G467" s="4"/>
      <c r="H467" s="4"/>
      <c r="I467" s="1"/>
      <c r="J467" s="3"/>
      <c r="K467" s="3"/>
    </row>
    <row r="468" spans="1:11">
      <c r="A468" s="10"/>
      <c r="B468" s="7"/>
      <c r="C468" s="9" t="s">
        <v>17</v>
      </c>
      <c r="D468" s="4"/>
      <c r="E468" s="2" t="s">
        <v>12</v>
      </c>
      <c r="F468" s="2" t="s">
        <v>12</v>
      </c>
      <c r="G468" s="2" t="s">
        <v>12</v>
      </c>
      <c r="H468" s="4"/>
      <c r="I468" s="1"/>
      <c r="J468" s="2" t="s">
        <v>12</v>
      </c>
      <c r="K468" s="2" t="s">
        <v>12</v>
      </c>
    </row>
    <row r="469" spans="1:11">
      <c r="A469" s="10"/>
      <c r="B469" s="7"/>
      <c r="C469" s="9" t="s">
        <v>18</v>
      </c>
      <c r="D469" s="4"/>
      <c r="E469" s="2" t="s">
        <v>12</v>
      </c>
      <c r="F469" s="2" t="s">
        <v>12</v>
      </c>
      <c r="G469" s="2" t="s">
        <v>12</v>
      </c>
      <c r="H469" s="4"/>
      <c r="I469" s="1"/>
      <c r="J469" s="2" t="s">
        <v>12</v>
      </c>
      <c r="K469" s="2" t="s">
        <v>12</v>
      </c>
    </row>
    <row r="470" spans="1:11" ht="15" customHeight="1">
      <c r="A470" s="10" t="s">
        <v>67</v>
      </c>
      <c r="B470" s="7" t="s">
        <v>38</v>
      </c>
      <c r="C470" s="8" t="s">
        <v>11</v>
      </c>
      <c r="D470" s="2">
        <v>61557.2</v>
      </c>
      <c r="E470" s="2" t="s">
        <v>12</v>
      </c>
      <c r="F470" s="2" t="s">
        <v>12</v>
      </c>
      <c r="G470" s="2" t="s">
        <v>12</v>
      </c>
      <c r="H470" s="2">
        <f>SUM(H471:H476)</f>
        <v>59145.442999999999</v>
      </c>
      <c r="I470" s="3">
        <f>H470/D470</f>
        <v>0.96082087879240774</v>
      </c>
      <c r="J470" s="2" t="s">
        <v>12</v>
      </c>
      <c r="K470" s="2" t="s">
        <v>12</v>
      </c>
    </row>
    <row r="471" spans="1:11">
      <c r="A471" s="10"/>
      <c r="B471" s="7"/>
      <c r="C471" s="9" t="s">
        <v>13</v>
      </c>
      <c r="D471" s="4">
        <v>61557.2</v>
      </c>
      <c r="E471" s="4">
        <v>61557.2</v>
      </c>
      <c r="F471" s="4">
        <v>61507.7</v>
      </c>
      <c r="G471" s="4">
        <v>59145.442999999999</v>
      </c>
      <c r="H471" s="4">
        <v>59145.442999999999</v>
      </c>
      <c r="I471" s="1">
        <f>H471/D471</f>
        <v>0.96082087879240774</v>
      </c>
      <c r="J471" s="1">
        <f>G471/E471</f>
        <v>0.96082087879240774</v>
      </c>
      <c r="K471" s="1">
        <f>G471/F471</f>
        <v>0.96159412561354107</v>
      </c>
    </row>
    <row r="472" spans="1:11" ht="24">
      <c r="A472" s="10"/>
      <c r="B472" s="7"/>
      <c r="C472" s="9" t="s">
        <v>14</v>
      </c>
      <c r="D472" s="4"/>
      <c r="E472" s="4"/>
      <c r="F472" s="4"/>
      <c r="G472" s="4"/>
      <c r="H472" s="4"/>
      <c r="I472" s="1"/>
      <c r="J472" s="1"/>
      <c r="K472" s="1"/>
    </row>
    <row r="473" spans="1:11">
      <c r="A473" s="10"/>
      <c r="B473" s="7"/>
      <c r="C473" s="9" t="s">
        <v>15</v>
      </c>
      <c r="D473" s="4"/>
      <c r="E473" s="4"/>
      <c r="F473" s="2"/>
      <c r="G473" s="4"/>
      <c r="H473" s="4"/>
      <c r="I473" s="1"/>
      <c r="J473" s="3"/>
      <c r="K473" s="3"/>
    </row>
    <row r="474" spans="1:11" ht="36">
      <c r="A474" s="10"/>
      <c r="B474" s="7"/>
      <c r="C474" s="9" t="s">
        <v>16</v>
      </c>
      <c r="D474" s="4"/>
      <c r="E474" s="4"/>
      <c r="F474" s="2"/>
      <c r="G474" s="4"/>
      <c r="H474" s="4"/>
      <c r="I474" s="1"/>
      <c r="J474" s="3"/>
      <c r="K474" s="3"/>
    </row>
    <row r="475" spans="1:11">
      <c r="A475" s="10"/>
      <c r="B475" s="7"/>
      <c r="C475" s="9" t="s">
        <v>17</v>
      </c>
      <c r="D475" s="4"/>
      <c r="E475" s="2" t="s">
        <v>12</v>
      </c>
      <c r="F475" s="2" t="s">
        <v>12</v>
      </c>
      <c r="G475" s="2" t="s">
        <v>12</v>
      </c>
      <c r="H475" s="4"/>
      <c r="I475" s="1"/>
      <c r="J475" s="2" t="s">
        <v>12</v>
      </c>
      <c r="K475" s="2" t="s">
        <v>12</v>
      </c>
    </row>
    <row r="476" spans="1:11">
      <c r="A476" s="10"/>
      <c r="B476" s="7"/>
      <c r="C476" s="9" t="s">
        <v>18</v>
      </c>
      <c r="D476" s="4"/>
      <c r="E476" s="2" t="s">
        <v>12</v>
      </c>
      <c r="F476" s="2" t="s">
        <v>12</v>
      </c>
      <c r="G476" s="2" t="s">
        <v>12</v>
      </c>
      <c r="H476" s="4"/>
      <c r="I476" s="1"/>
      <c r="J476" s="2" t="s">
        <v>12</v>
      </c>
      <c r="K476" s="2" t="s">
        <v>12</v>
      </c>
    </row>
    <row r="477" spans="1:11" ht="15" customHeight="1">
      <c r="A477" s="10" t="s">
        <v>34</v>
      </c>
      <c r="B477" s="7" t="s">
        <v>38</v>
      </c>
      <c r="C477" s="8" t="s">
        <v>11</v>
      </c>
      <c r="D477" s="2">
        <v>108606.9</v>
      </c>
      <c r="E477" s="2" t="s">
        <v>12</v>
      </c>
      <c r="F477" s="2" t="s">
        <v>12</v>
      </c>
      <c r="G477" s="2" t="s">
        <v>12</v>
      </c>
      <c r="H477" s="2">
        <v>95029.2</v>
      </c>
      <c r="I477" s="3">
        <f>H477/D477</f>
        <v>0.87498308118544954</v>
      </c>
      <c r="J477" s="2" t="s">
        <v>12</v>
      </c>
      <c r="K477" s="2" t="s">
        <v>12</v>
      </c>
    </row>
    <row r="478" spans="1:11">
      <c r="A478" s="10"/>
      <c r="B478" s="7"/>
      <c r="C478" s="9" t="s">
        <v>13</v>
      </c>
      <c r="D478" s="4">
        <v>108606.9</v>
      </c>
      <c r="E478" s="4">
        <v>108606.9</v>
      </c>
      <c r="F478" s="4">
        <v>108606.9</v>
      </c>
      <c r="G478" s="4">
        <v>95029.2</v>
      </c>
      <c r="H478" s="4">
        <v>95029.2</v>
      </c>
      <c r="I478" s="1">
        <f>H478/D478</f>
        <v>0.87498308118544954</v>
      </c>
      <c r="J478" s="1">
        <f>G478/E478</f>
        <v>0.87498308118544954</v>
      </c>
      <c r="K478" s="1">
        <f>G478/F478</f>
        <v>0.87498308118544954</v>
      </c>
    </row>
    <row r="479" spans="1:11" ht="15" customHeight="1">
      <c r="A479" s="10"/>
      <c r="B479" s="7"/>
      <c r="C479" s="9" t="s">
        <v>14</v>
      </c>
      <c r="D479" s="4"/>
      <c r="E479" s="4"/>
      <c r="F479" s="4"/>
      <c r="G479" s="4"/>
      <c r="H479" s="4"/>
      <c r="I479" s="1"/>
      <c r="J479" s="1"/>
      <c r="K479" s="1"/>
    </row>
    <row r="480" spans="1:11">
      <c r="A480" s="10"/>
      <c r="B480" s="7"/>
      <c r="C480" s="9" t="s">
        <v>15</v>
      </c>
      <c r="D480" s="4"/>
      <c r="E480" s="4"/>
      <c r="F480" s="2"/>
      <c r="G480" s="4"/>
      <c r="H480" s="4"/>
      <c r="I480" s="1"/>
      <c r="J480" s="3"/>
      <c r="K480" s="3"/>
    </row>
    <row r="481" spans="1:12" ht="15" customHeight="1">
      <c r="A481" s="10"/>
      <c r="B481" s="7"/>
      <c r="C481" s="9" t="s">
        <v>16</v>
      </c>
      <c r="D481" s="4"/>
      <c r="E481" s="4"/>
      <c r="F481" s="2"/>
      <c r="G481" s="4"/>
      <c r="H481" s="4"/>
      <c r="I481" s="1"/>
      <c r="J481" s="3"/>
      <c r="K481" s="3"/>
    </row>
    <row r="482" spans="1:12">
      <c r="A482" s="10"/>
      <c r="B482" s="7"/>
      <c r="C482" s="9" t="s">
        <v>17</v>
      </c>
      <c r="D482" s="4"/>
      <c r="E482" s="2" t="s">
        <v>12</v>
      </c>
      <c r="F482" s="2" t="s">
        <v>12</v>
      </c>
      <c r="G482" s="2" t="s">
        <v>12</v>
      </c>
      <c r="H482" s="4"/>
      <c r="I482" s="1"/>
      <c r="J482" s="2" t="s">
        <v>12</v>
      </c>
      <c r="K482" s="2" t="s">
        <v>12</v>
      </c>
    </row>
    <row r="483" spans="1:12">
      <c r="A483" s="10"/>
      <c r="B483" s="7"/>
      <c r="C483" s="9" t="s">
        <v>18</v>
      </c>
      <c r="D483" s="4"/>
      <c r="E483" s="2" t="s">
        <v>12</v>
      </c>
      <c r="F483" s="2" t="s">
        <v>12</v>
      </c>
      <c r="G483" s="2" t="s">
        <v>12</v>
      </c>
      <c r="H483" s="4"/>
      <c r="I483" s="1"/>
      <c r="J483" s="2" t="s">
        <v>12</v>
      </c>
      <c r="K483" s="2" t="s">
        <v>12</v>
      </c>
    </row>
    <row r="484" spans="1:12" ht="15" customHeight="1">
      <c r="A484" s="10" t="s">
        <v>35</v>
      </c>
      <c r="B484" s="7" t="s">
        <v>36</v>
      </c>
      <c r="C484" s="8" t="s">
        <v>11</v>
      </c>
      <c r="D484" s="2">
        <f>SUM(D485:D490)</f>
        <v>4480</v>
      </c>
      <c r="E484" s="2" t="s">
        <v>12</v>
      </c>
      <c r="F484" s="2" t="s">
        <v>12</v>
      </c>
      <c r="G484" s="2" t="s">
        <v>12</v>
      </c>
      <c r="H484" s="2">
        <f t="shared" ref="H484" si="67">SUM(H485:H490)</f>
        <v>3205.2</v>
      </c>
      <c r="I484" s="3">
        <f>H484/D484</f>
        <v>0.71544642857142848</v>
      </c>
      <c r="J484" s="2" t="s">
        <v>12</v>
      </c>
      <c r="K484" s="2" t="s">
        <v>12</v>
      </c>
    </row>
    <row r="485" spans="1:12">
      <c r="A485" s="10"/>
      <c r="B485" s="7"/>
      <c r="C485" s="9" t="s">
        <v>13</v>
      </c>
      <c r="D485" s="4"/>
      <c r="E485" s="4"/>
      <c r="F485" s="4"/>
      <c r="G485" s="4"/>
      <c r="H485" s="4"/>
      <c r="I485" s="1"/>
      <c r="J485" s="1"/>
      <c r="K485" s="1"/>
      <c r="L485" s="6"/>
    </row>
    <row r="486" spans="1:12" ht="15" customHeight="1">
      <c r="A486" s="10"/>
      <c r="B486" s="7"/>
      <c r="C486" s="9" t="s">
        <v>14</v>
      </c>
      <c r="D486" s="4"/>
      <c r="E486" s="4"/>
      <c r="F486" s="4"/>
      <c r="G486" s="4"/>
      <c r="H486" s="4"/>
      <c r="I486" s="1"/>
      <c r="J486" s="1"/>
      <c r="K486" s="1"/>
    </row>
    <row r="487" spans="1:12">
      <c r="A487" s="10"/>
      <c r="B487" s="7"/>
      <c r="C487" s="9" t="s">
        <v>15</v>
      </c>
      <c r="D487" s="4"/>
      <c r="E487" s="4"/>
      <c r="F487" s="2"/>
      <c r="G487" s="4"/>
      <c r="H487" s="4"/>
      <c r="I487" s="1"/>
      <c r="J487" s="3"/>
      <c r="K487" s="3"/>
      <c r="L487" s="6"/>
    </row>
    <row r="488" spans="1:12" ht="15" customHeight="1">
      <c r="A488" s="10"/>
      <c r="B488" s="7"/>
      <c r="C488" s="9" t="s">
        <v>16</v>
      </c>
      <c r="D488" s="4"/>
      <c r="E488" s="4"/>
      <c r="F488" s="2"/>
      <c r="G488" s="4"/>
      <c r="H488" s="4"/>
      <c r="I488" s="1"/>
      <c r="J488" s="3"/>
      <c r="K488" s="3"/>
    </row>
    <row r="489" spans="1:12">
      <c r="A489" s="10"/>
      <c r="B489" s="7"/>
      <c r="C489" s="9" t="s">
        <v>17</v>
      </c>
      <c r="D489" s="4"/>
      <c r="E489" s="2" t="s">
        <v>12</v>
      </c>
      <c r="F489" s="2" t="s">
        <v>12</v>
      </c>
      <c r="G489" s="2" t="s">
        <v>12</v>
      </c>
      <c r="H489" s="4"/>
      <c r="I489" s="1"/>
      <c r="J489" s="2" t="s">
        <v>12</v>
      </c>
      <c r="K489" s="2" t="s">
        <v>12</v>
      </c>
      <c r="L489" s="6"/>
    </row>
    <row r="490" spans="1:12">
      <c r="A490" s="10"/>
      <c r="B490" s="7"/>
      <c r="C490" s="9" t="s">
        <v>18</v>
      </c>
      <c r="D490" s="4">
        <f>SUM(D497,D511)</f>
        <v>4480</v>
      </c>
      <c r="E490" s="2" t="s">
        <v>12</v>
      </c>
      <c r="F490" s="2" t="s">
        <v>12</v>
      </c>
      <c r="G490" s="2" t="s">
        <v>12</v>
      </c>
      <c r="H490" s="4">
        <f>SUM(H497,H511)</f>
        <v>3205.2</v>
      </c>
      <c r="I490" s="1">
        <f t="shared" ref="I490" si="68">H490/D490</f>
        <v>0.71544642857142848</v>
      </c>
      <c r="J490" s="2" t="s">
        <v>12</v>
      </c>
      <c r="K490" s="2" t="s">
        <v>12</v>
      </c>
      <c r="L490" s="6"/>
    </row>
    <row r="491" spans="1:12" ht="15" customHeight="1">
      <c r="A491" s="10" t="s">
        <v>37</v>
      </c>
      <c r="B491" s="7" t="s">
        <v>38</v>
      </c>
      <c r="C491" s="8" t="s">
        <v>11</v>
      </c>
      <c r="D491" s="2">
        <f>SUM(D492:D497)</f>
        <v>1100</v>
      </c>
      <c r="E491" s="2" t="s">
        <v>12</v>
      </c>
      <c r="F491" s="2" t="s">
        <v>12</v>
      </c>
      <c r="G491" s="2" t="s">
        <v>12</v>
      </c>
      <c r="H491" s="2">
        <f t="shared" ref="H491" si="69">SUM(H492:H497)</f>
        <v>3205.2</v>
      </c>
      <c r="I491" s="3">
        <f>H491/D491</f>
        <v>2.9138181818181819</v>
      </c>
      <c r="J491" s="2" t="s">
        <v>12</v>
      </c>
      <c r="K491" s="2" t="s">
        <v>12</v>
      </c>
    </row>
    <row r="492" spans="1:12">
      <c r="A492" s="10"/>
      <c r="B492" s="7"/>
      <c r="C492" s="9" t="s">
        <v>13</v>
      </c>
      <c r="D492" s="4"/>
      <c r="E492" s="4"/>
      <c r="F492" s="4"/>
      <c r="G492" s="4"/>
      <c r="H492" s="4"/>
      <c r="I492" s="1"/>
      <c r="J492" s="1"/>
      <c r="K492" s="1"/>
    </row>
    <row r="493" spans="1:12" ht="15" customHeight="1">
      <c r="A493" s="10"/>
      <c r="B493" s="7"/>
      <c r="C493" s="9" t="s">
        <v>14</v>
      </c>
      <c r="D493" s="4"/>
      <c r="E493" s="4"/>
      <c r="F493" s="4"/>
      <c r="G493" s="4"/>
      <c r="H493" s="4"/>
      <c r="I493" s="1"/>
      <c r="J493" s="1"/>
      <c r="K493" s="1"/>
    </row>
    <row r="494" spans="1:12">
      <c r="A494" s="10"/>
      <c r="B494" s="7"/>
      <c r="C494" s="9" t="s">
        <v>15</v>
      </c>
      <c r="D494" s="4"/>
      <c r="E494" s="4"/>
      <c r="F494" s="2"/>
      <c r="G494" s="4"/>
      <c r="H494" s="4"/>
      <c r="I494" s="1"/>
      <c r="J494" s="3"/>
      <c r="K494" s="3"/>
    </row>
    <row r="495" spans="1:12" ht="15" customHeight="1">
      <c r="A495" s="10"/>
      <c r="B495" s="7"/>
      <c r="C495" s="9" t="s">
        <v>16</v>
      </c>
      <c r="D495" s="4"/>
      <c r="E495" s="4"/>
      <c r="F495" s="2"/>
      <c r="G495" s="4"/>
      <c r="H495" s="4"/>
      <c r="I495" s="1"/>
      <c r="J495" s="3"/>
      <c r="K495" s="3"/>
    </row>
    <row r="496" spans="1:12">
      <c r="A496" s="10"/>
      <c r="B496" s="7"/>
      <c r="C496" s="9" t="s">
        <v>17</v>
      </c>
      <c r="D496" s="4"/>
      <c r="E496" s="2" t="s">
        <v>12</v>
      </c>
      <c r="F496" s="2" t="s">
        <v>12</v>
      </c>
      <c r="G496" s="2" t="s">
        <v>12</v>
      </c>
      <c r="H496" s="4"/>
      <c r="I496" s="1"/>
      <c r="J496" s="2" t="s">
        <v>12</v>
      </c>
      <c r="K496" s="2" t="s">
        <v>12</v>
      </c>
    </row>
    <row r="497" spans="1:11" ht="39" customHeight="1">
      <c r="A497" s="10"/>
      <c r="B497" s="7"/>
      <c r="C497" s="9" t="s">
        <v>18</v>
      </c>
      <c r="D497" s="4">
        <f>SUM(D504)</f>
        <v>1100</v>
      </c>
      <c r="E497" s="2" t="s">
        <v>12</v>
      </c>
      <c r="F497" s="2" t="s">
        <v>12</v>
      </c>
      <c r="G497" s="2" t="s">
        <v>12</v>
      </c>
      <c r="H497" s="4">
        <f>SUM(H504)</f>
        <v>3205.2</v>
      </c>
      <c r="I497" s="1">
        <f t="shared" ref="I497" si="70">H497/D497</f>
        <v>2.9138181818181819</v>
      </c>
      <c r="J497" s="2" t="s">
        <v>12</v>
      </c>
      <c r="K497" s="2" t="s">
        <v>12</v>
      </c>
    </row>
    <row r="498" spans="1:11" ht="15" customHeight="1">
      <c r="A498" s="10" t="s">
        <v>68</v>
      </c>
      <c r="B498" s="7" t="s">
        <v>38</v>
      </c>
      <c r="C498" s="8" t="s">
        <v>11</v>
      </c>
      <c r="D498" s="2">
        <f>SUM(D499:D504)</f>
        <v>1100</v>
      </c>
      <c r="E498" s="2" t="s">
        <v>12</v>
      </c>
      <c r="F498" s="2" t="s">
        <v>12</v>
      </c>
      <c r="G498" s="2" t="s">
        <v>12</v>
      </c>
      <c r="H498" s="2">
        <f t="shared" ref="H498" si="71">SUM(H499:H504)</f>
        <v>3205.2</v>
      </c>
      <c r="I498" s="3">
        <f>H498/D498</f>
        <v>2.9138181818181819</v>
      </c>
      <c r="J498" s="2" t="s">
        <v>12</v>
      </c>
      <c r="K498" s="2" t="s">
        <v>12</v>
      </c>
    </row>
    <row r="499" spans="1:11" ht="16.5" customHeight="1">
      <c r="A499" s="10"/>
      <c r="B499" s="7"/>
      <c r="C499" s="9" t="s">
        <v>13</v>
      </c>
      <c r="D499" s="4"/>
      <c r="E499" s="4"/>
      <c r="F499" s="4"/>
      <c r="G499" s="4"/>
      <c r="H499" s="4"/>
      <c r="I499" s="1"/>
      <c r="J499" s="1"/>
      <c r="K499" s="1"/>
    </row>
    <row r="500" spans="1:11" ht="24">
      <c r="A500" s="10"/>
      <c r="B500" s="7"/>
      <c r="C500" s="9" t="s">
        <v>14</v>
      </c>
      <c r="D500" s="4"/>
      <c r="E500" s="4"/>
      <c r="F500" s="4"/>
      <c r="G500" s="4"/>
      <c r="H500" s="4"/>
      <c r="I500" s="1"/>
      <c r="J500" s="1"/>
      <c r="K500" s="1"/>
    </row>
    <row r="501" spans="1:11">
      <c r="A501" s="10"/>
      <c r="B501" s="7"/>
      <c r="C501" s="9" t="s">
        <v>15</v>
      </c>
      <c r="D501" s="4"/>
      <c r="E501" s="4"/>
      <c r="F501" s="2"/>
      <c r="G501" s="4"/>
      <c r="H501" s="4"/>
      <c r="I501" s="1"/>
      <c r="J501" s="3"/>
      <c r="K501" s="3"/>
    </row>
    <row r="502" spans="1:11" ht="36">
      <c r="A502" s="10"/>
      <c r="B502" s="7"/>
      <c r="C502" s="9" t="s">
        <v>16</v>
      </c>
      <c r="D502" s="4"/>
      <c r="E502" s="4"/>
      <c r="F502" s="2"/>
      <c r="G502" s="4"/>
      <c r="H502" s="4"/>
      <c r="I502" s="1"/>
      <c r="J502" s="3"/>
      <c r="K502" s="3"/>
    </row>
    <row r="503" spans="1:11">
      <c r="A503" s="10"/>
      <c r="B503" s="7"/>
      <c r="C503" s="9" t="s">
        <v>17</v>
      </c>
      <c r="D503" s="4"/>
      <c r="E503" s="2" t="s">
        <v>12</v>
      </c>
      <c r="F503" s="2" t="s">
        <v>12</v>
      </c>
      <c r="G503" s="2" t="s">
        <v>12</v>
      </c>
      <c r="H503" s="4"/>
      <c r="I503" s="1"/>
      <c r="J503" s="2" t="s">
        <v>12</v>
      </c>
      <c r="K503" s="2" t="s">
        <v>12</v>
      </c>
    </row>
    <row r="504" spans="1:11">
      <c r="A504" s="10"/>
      <c r="B504" s="7"/>
      <c r="C504" s="9" t="s">
        <v>18</v>
      </c>
      <c r="D504" s="4">
        <v>1100</v>
      </c>
      <c r="E504" s="2" t="s">
        <v>12</v>
      </c>
      <c r="F504" s="2" t="s">
        <v>12</v>
      </c>
      <c r="G504" s="2" t="s">
        <v>12</v>
      </c>
      <c r="H504" s="4">
        <v>3205.2</v>
      </c>
      <c r="I504" s="1">
        <f t="shared" ref="I504" si="72">H504/D504</f>
        <v>2.9138181818181819</v>
      </c>
      <c r="J504" s="2" t="s">
        <v>12</v>
      </c>
      <c r="K504" s="2" t="s">
        <v>12</v>
      </c>
    </row>
    <row r="505" spans="1:11" ht="15" customHeight="1">
      <c r="A505" s="10" t="s">
        <v>111</v>
      </c>
      <c r="B505" s="7" t="s">
        <v>121</v>
      </c>
      <c r="C505" s="8" t="s">
        <v>11</v>
      </c>
      <c r="D505" s="2">
        <f>SUM(D506:D511)</f>
        <v>3380</v>
      </c>
      <c r="E505" s="2" t="s">
        <v>12</v>
      </c>
      <c r="F505" s="2" t="s">
        <v>12</v>
      </c>
      <c r="G505" s="2" t="s">
        <v>12</v>
      </c>
      <c r="H505" s="2">
        <f t="shared" ref="H505" si="73">SUM(H506:H511)</f>
        <v>0</v>
      </c>
      <c r="I505" s="3">
        <f>H505/D505</f>
        <v>0</v>
      </c>
      <c r="J505" s="2" t="s">
        <v>12</v>
      </c>
      <c r="K505" s="2" t="s">
        <v>12</v>
      </c>
    </row>
    <row r="506" spans="1:11">
      <c r="A506" s="10"/>
      <c r="B506" s="7"/>
      <c r="C506" s="9" t="s">
        <v>13</v>
      </c>
      <c r="D506" s="4"/>
      <c r="E506" s="4"/>
      <c r="F506" s="4"/>
      <c r="G506" s="4"/>
      <c r="H506" s="4"/>
      <c r="I506" s="1"/>
      <c r="J506" s="1"/>
      <c r="K506" s="1"/>
    </row>
    <row r="507" spans="1:11" ht="24">
      <c r="A507" s="10"/>
      <c r="B507" s="7"/>
      <c r="C507" s="9" t="s">
        <v>14</v>
      </c>
      <c r="D507" s="4"/>
      <c r="E507" s="4"/>
      <c r="F507" s="4"/>
      <c r="G507" s="4"/>
      <c r="H507" s="4"/>
      <c r="I507" s="1"/>
      <c r="J507" s="1"/>
      <c r="K507" s="1"/>
    </row>
    <row r="508" spans="1:11">
      <c r="A508" s="10"/>
      <c r="B508" s="7"/>
      <c r="C508" s="9" t="s">
        <v>15</v>
      </c>
      <c r="D508" s="4"/>
      <c r="E508" s="4"/>
      <c r="F508" s="2"/>
      <c r="G508" s="4"/>
      <c r="H508" s="4"/>
      <c r="I508" s="1"/>
      <c r="J508" s="3"/>
      <c r="K508" s="3"/>
    </row>
    <row r="509" spans="1:11" ht="36">
      <c r="A509" s="10"/>
      <c r="B509" s="7"/>
      <c r="C509" s="9" t="s">
        <v>16</v>
      </c>
      <c r="D509" s="4"/>
      <c r="E509" s="4"/>
      <c r="F509" s="2"/>
      <c r="G509" s="4"/>
      <c r="H509" s="4"/>
      <c r="I509" s="1"/>
      <c r="J509" s="3"/>
      <c r="K509" s="3"/>
    </row>
    <row r="510" spans="1:11">
      <c r="A510" s="10"/>
      <c r="B510" s="7"/>
      <c r="C510" s="9" t="s">
        <v>17</v>
      </c>
      <c r="D510" s="4"/>
      <c r="E510" s="2" t="s">
        <v>12</v>
      </c>
      <c r="F510" s="2" t="s">
        <v>12</v>
      </c>
      <c r="G510" s="2" t="s">
        <v>12</v>
      </c>
      <c r="H510" s="4"/>
      <c r="I510" s="1"/>
      <c r="J510" s="2" t="s">
        <v>12</v>
      </c>
      <c r="K510" s="2" t="s">
        <v>12</v>
      </c>
    </row>
    <row r="511" spans="1:11">
      <c r="A511" s="10"/>
      <c r="B511" s="7"/>
      <c r="C511" s="9" t="s">
        <v>18</v>
      </c>
      <c r="D511" s="4">
        <f>D518</f>
        <v>3380</v>
      </c>
      <c r="E511" s="2" t="s">
        <v>12</v>
      </c>
      <c r="F511" s="2" t="s">
        <v>12</v>
      </c>
      <c r="G511" s="2" t="s">
        <v>12</v>
      </c>
      <c r="H511" s="4">
        <f>H518</f>
        <v>0</v>
      </c>
      <c r="I511" s="1">
        <f t="shared" ref="I511" si="74">H511/D511</f>
        <v>0</v>
      </c>
      <c r="J511" s="2" t="s">
        <v>12</v>
      </c>
      <c r="K511" s="2" t="s">
        <v>12</v>
      </c>
    </row>
    <row r="512" spans="1:11" ht="15" customHeight="1">
      <c r="A512" s="10" t="s">
        <v>112</v>
      </c>
      <c r="B512" s="7" t="s">
        <v>121</v>
      </c>
      <c r="C512" s="8" t="s">
        <v>11</v>
      </c>
      <c r="D512" s="2">
        <f>SUM(D513:D518)</f>
        <v>3380</v>
      </c>
      <c r="E512" s="2" t="s">
        <v>12</v>
      </c>
      <c r="F512" s="2" t="s">
        <v>12</v>
      </c>
      <c r="G512" s="2" t="s">
        <v>12</v>
      </c>
      <c r="H512" s="2">
        <f t="shared" ref="H512" si="75">SUM(H513:H518)</f>
        <v>0</v>
      </c>
      <c r="I512" s="3">
        <f>H512/D512</f>
        <v>0</v>
      </c>
      <c r="J512" s="2" t="s">
        <v>12</v>
      </c>
      <c r="K512" s="2" t="s">
        <v>12</v>
      </c>
    </row>
    <row r="513" spans="1:12">
      <c r="A513" s="10"/>
      <c r="B513" s="7"/>
      <c r="C513" s="9" t="s">
        <v>13</v>
      </c>
      <c r="D513" s="4"/>
      <c r="E513" s="4"/>
      <c r="F513" s="4"/>
      <c r="G513" s="4"/>
      <c r="H513" s="4"/>
      <c r="I513" s="1"/>
      <c r="J513" s="1"/>
      <c r="K513" s="1"/>
    </row>
    <row r="514" spans="1:12" ht="24">
      <c r="A514" s="10"/>
      <c r="B514" s="7"/>
      <c r="C514" s="9" t="s">
        <v>14</v>
      </c>
      <c r="D514" s="4"/>
      <c r="E514" s="4"/>
      <c r="F514" s="4"/>
      <c r="G514" s="4"/>
      <c r="H514" s="4"/>
      <c r="I514" s="1"/>
      <c r="J514" s="1"/>
      <c r="K514" s="1"/>
    </row>
    <row r="515" spans="1:12">
      <c r="A515" s="10"/>
      <c r="B515" s="7"/>
      <c r="C515" s="9" t="s">
        <v>15</v>
      </c>
      <c r="D515" s="4"/>
      <c r="E515" s="4"/>
      <c r="F515" s="2"/>
      <c r="G515" s="4"/>
      <c r="H515" s="4"/>
      <c r="I515" s="1"/>
      <c r="J515" s="3"/>
      <c r="K515" s="3"/>
    </row>
    <row r="516" spans="1:12" ht="36">
      <c r="A516" s="10"/>
      <c r="B516" s="7"/>
      <c r="C516" s="9" t="s">
        <v>16</v>
      </c>
      <c r="D516" s="4"/>
      <c r="E516" s="4"/>
      <c r="F516" s="2"/>
      <c r="G516" s="4"/>
      <c r="H516" s="4"/>
      <c r="I516" s="1"/>
      <c r="J516" s="3"/>
      <c r="K516" s="3"/>
    </row>
    <row r="517" spans="1:12">
      <c r="A517" s="10"/>
      <c r="B517" s="7"/>
      <c r="C517" s="9" t="s">
        <v>17</v>
      </c>
      <c r="D517" s="4"/>
      <c r="E517" s="2" t="s">
        <v>12</v>
      </c>
      <c r="F517" s="2" t="s">
        <v>12</v>
      </c>
      <c r="G517" s="2" t="s">
        <v>12</v>
      </c>
      <c r="H517" s="4"/>
      <c r="I517" s="1"/>
      <c r="J517" s="2" t="s">
        <v>12</v>
      </c>
      <c r="K517" s="2" t="s">
        <v>12</v>
      </c>
    </row>
    <row r="518" spans="1:12">
      <c r="A518" s="10"/>
      <c r="B518" s="7"/>
      <c r="C518" s="9" t="s">
        <v>18</v>
      </c>
      <c r="D518" s="4">
        <v>3380</v>
      </c>
      <c r="E518" s="2" t="s">
        <v>12</v>
      </c>
      <c r="F518" s="2" t="s">
        <v>12</v>
      </c>
      <c r="G518" s="2" t="s">
        <v>12</v>
      </c>
      <c r="H518" s="4"/>
      <c r="I518" s="1">
        <f t="shared" ref="I518" si="76">H518/D518</f>
        <v>0</v>
      </c>
      <c r="J518" s="2" t="s">
        <v>12</v>
      </c>
      <c r="K518" s="2" t="s">
        <v>12</v>
      </c>
    </row>
    <row r="519" spans="1:12" ht="15" customHeight="1">
      <c r="A519" s="37" t="s">
        <v>39</v>
      </c>
      <c r="B519" s="7" t="s">
        <v>40</v>
      </c>
      <c r="C519" s="8" t="s">
        <v>11</v>
      </c>
      <c r="D519" s="2">
        <f>SUM(D520,D522,D525)</f>
        <v>329332.90000000002</v>
      </c>
      <c r="E519" s="2" t="s">
        <v>12</v>
      </c>
      <c r="F519" s="2" t="s">
        <v>12</v>
      </c>
      <c r="G519" s="2" t="s">
        <v>12</v>
      </c>
      <c r="H519" s="2">
        <f>SUM(H520,H522,H525)</f>
        <v>426647.1</v>
      </c>
      <c r="I519" s="3">
        <f>H519/D519</f>
        <v>1.2954888503395803</v>
      </c>
      <c r="J519" s="2" t="s">
        <v>12</v>
      </c>
      <c r="K519" s="2" t="s">
        <v>12</v>
      </c>
    </row>
    <row r="520" spans="1:12">
      <c r="A520" s="38"/>
      <c r="B520" s="7"/>
      <c r="C520" s="9" t="s">
        <v>13</v>
      </c>
      <c r="D520" s="4">
        <f>SUM(D528,D535)</f>
        <v>18178.900000000001</v>
      </c>
      <c r="E520" s="4">
        <f t="shared" ref="E520:H521" si="77">SUM(E528,E535)</f>
        <v>18178.900000000001</v>
      </c>
      <c r="F520" s="4">
        <f t="shared" si="77"/>
        <v>10258.9</v>
      </c>
      <c r="G520" s="4">
        <f t="shared" si="77"/>
        <v>9347.4</v>
      </c>
      <c r="H520" s="4">
        <f t="shared" si="77"/>
        <v>9347.4</v>
      </c>
      <c r="I520" s="1">
        <f>H520/D520</f>
        <v>0.51418952741915069</v>
      </c>
      <c r="J520" s="1">
        <f>G520/E520</f>
        <v>0.51418952741915069</v>
      </c>
      <c r="K520" s="1">
        <f>G520/F520</f>
        <v>0.91115031826024229</v>
      </c>
      <c r="L520" s="6"/>
    </row>
    <row r="521" spans="1:12" ht="15" customHeight="1">
      <c r="A521" s="38"/>
      <c r="B521" s="7"/>
      <c r="C521" s="9" t="s">
        <v>14</v>
      </c>
      <c r="D521" s="4">
        <f>SUM(D529,D536)</f>
        <v>18178.900000000001</v>
      </c>
      <c r="E521" s="4">
        <f t="shared" si="77"/>
        <v>18178.900000000001</v>
      </c>
      <c r="F521" s="4">
        <f t="shared" si="77"/>
        <v>10258.9</v>
      </c>
      <c r="G521" s="4">
        <f t="shared" si="77"/>
        <v>9347.4</v>
      </c>
      <c r="H521" s="4">
        <f t="shared" si="77"/>
        <v>9347.4</v>
      </c>
      <c r="I521" s="1">
        <f>H521/D521</f>
        <v>0.51418952741915069</v>
      </c>
      <c r="J521" s="1">
        <f>G521/E521</f>
        <v>0.51418952741915069</v>
      </c>
      <c r="K521" s="1">
        <f>G521/F521</f>
        <v>0.91115031826024229</v>
      </c>
    </row>
    <row r="522" spans="1:12">
      <c r="A522" s="38"/>
      <c r="B522" s="7"/>
      <c r="C522" s="9" t="s">
        <v>15</v>
      </c>
      <c r="D522" s="4">
        <f t="shared" ref="D522:H523" si="78">SUM(D530,D537)</f>
        <v>147084</v>
      </c>
      <c r="E522" s="4">
        <f t="shared" si="78"/>
        <v>147084</v>
      </c>
      <c r="F522" s="2" t="s">
        <v>12</v>
      </c>
      <c r="G522" s="4">
        <f t="shared" si="78"/>
        <v>75628.7</v>
      </c>
      <c r="H522" s="4">
        <f t="shared" si="78"/>
        <v>75628.7</v>
      </c>
      <c r="I522" s="1">
        <f>H522/D522</f>
        <v>0.51418713116314485</v>
      </c>
      <c r="J522" s="3" t="s">
        <v>12</v>
      </c>
      <c r="K522" s="3" t="s">
        <v>12</v>
      </c>
      <c r="L522" s="44"/>
    </row>
    <row r="523" spans="1:12" ht="15" customHeight="1">
      <c r="A523" s="38"/>
      <c r="B523" s="7"/>
      <c r="C523" s="9" t="s">
        <v>16</v>
      </c>
      <c r="D523" s="4">
        <f t="shared" si="78"/>
        <v>147084</v>
      </c>
      <c r="E523" s="4">
        <f t="shared" si="78"/>
        <v>147084</v>
      </c>
      <c r="F523" s="2" t="s">
        <v>12</v>
      </c>
      <c r="G523" s="4">
        <f t="shared" si="78"/>
        <v>75628.7</v>
      </c>
      <c r="H523" s="4">
        <f t="shared" si="78"/>
        <v>75628.7</v>
      </c>
      <c r="I523" s="1">
        <f>H523/D523</f>
        <v>0.51418713116314485</v>
      </c>
      <c r="J523" s="3" t="s">
        <v>12</v>
      </c>
      <c r="K523" s="3" t="s">
        <v>12</v>
      </c>
    </row>
    <row r="524" spans="1:12">
      <c r="A524" s="38"/>
      <c r="B524" s="7"/>
      <c r="C524" s="9" t="s">
        <v>17</v>
      </c>
      <c r="D524" s="4"/>
      <c r="E524" s="2" t="s">
        <v>12</v>
      </c>
      <c r="F524" s="2" t="s">
        <v>12</v>
      </c>
      <c r="G524" s="2" t="s">
        <v>12</v>
      </c>
      <c r="H524" s="4"/>
      <c r="I524" s="1"/>
      <c r="J524" s="2" t="s">
        <v>12</v>
      </c>
      <c r="K524" s="2" t="s">
        <v>12</v>
      </c>
      <c r="L524" s="6"/>
    </row>
    <row r="525" spans="1:12">
      <c r="A525" s="38"/>
      <c r="B525" s="7"/>
      <c r="C525" s="9" t="s">
        <v>18</v>
      </c>
      <c r="D525" s="4">
        <f>SUM(D533,D540,D589)</f>
        <v>164070</v>
      </c>
      <c r="E525" s="2" t="s">
        <v>12</v>
      </c>
      <c r="F525" s="2" t="s">
        <v>12</v>
      </c>
      <c r="G525" s="2" t="s">
        <v>12</v>
      </c>
      <c r="H525" s="4">
        <f>H533+H540+H547</f>
        <v>341671</v>
      </c>
      <c r="I525" s="1">
        <f t="shared" ref="I525" si="79">H525/D525</f>
        <v>2.0824708965685379</v>
      </c>
      <c r="J525" s="2" t="s">
        <v>12</v>
      </c>
      <c r="K525" s="2" t="s">
        <v>12</v>
      </c>
      <c r="L525" s="6"/>
    </row>
    <row r="526" spans="1:12">
      <c r="A526" s="38"/>
      <c r="B526" s="30" t="s">
        <v>19</v>
      </c>
      <c r="C526" s="30"/>
      <c r="D526" s="30"/>
      <c r="E526" s="30"/>
      <c r="F526" s="30"/>
      <c r="G526" s="30"/>
      <c r="H526" s="30"/>
      <c r="I526" s="30"/>
      <c r="J526" s="30"/>
      <c r="K526" s="1"/>
    </row>
    <row r="527" spans="1:12" ht="15" customHeight="1">
      <c r="A527" s="38"/>
      <c r="B527" s="7" t="s">
        <v>20</v>
      </c>
      <c r="C527" s="8" t="s">
        <v>11</v>
      </c>
      <c r="D527" s="2">
        <f>SUM(D528,D530,D533)</f>
        <v>73262.899999999994</v>
      </c>
      <c r="E527" s="2" t="s">
        <v>12</v>
      </c>
      <c r="F527" s="2" t="s">
        <v>12</v>
      </c>
      <c r="G527" s="2" t="s">
        <v>12</v>
      </c>
      <c r="H527" s="2">
        <f>SUM(H528,H530,H533)</f>
        <v>242577.1</v>
      </c>
      <c r="I527" s="3">
        <f>H527/D527</f>
        <v>3.3110496581489408</v>
      </c>
      <c r="J527" s="2" t="s">
        <v>12</v>
      </c>
      <c r="K527" s="2" t="s">
        <v>12</v>
      </c>
    </row>
    <row r="528" spans="1:12">
      <c r="A528" s="38"/>
      <c r="B528" s="7"/>
      <c r="C528" s="9" t="s">
        <v>13</v>
      </c>
      <c r="D528" s="4">
        <f t="shared" ref="D528:H529" si="80">SUM(D549,D591)</f>
        <v>2338.9</v>
      </c>
      <c r="E528" s="4">
        <f t="shared" si="80"/>
        <v>2338.9</v>
      </c>
      <c r="F528" s="4">
        <f t="shared" si="80"/>
        <v>2338.9</v>
      </c>
      <c r="G528" s="4">
        <f t="shared" si="80"/>
        <v>1427.4</v>
      </c>
      <c r="H528" s="4">
        <f t="shared" si="80"/>
        <v>1427.4</v>
      </c>
      <c r="I528" s="1">
        <f>H528/D528</f>
        <v>0.61028688699816158</v>
      </c>
      <c r="J528" s="1">
        <f>G528/E528</f>
        <v>0.61028688699816158</v>
      </c>
      <c r="K528" s="1">
        <f>G528/F528</f>
        <v>0.61028688699816158</v>
      </c>
    </row>
    <row r="529" spans="1:11" ht="15" customHeight="1">
      <c r="A529" s="38"/>
      <c r="B529" s="7"/>
      <c r="C529" s="9" t="s">
        <v>14</v>
      </c>
      <c r="D529" s="4">
        <f t="shared" si="80"/>
        <v>2338.9</v>
      </c>
      <c r="E529" s="4">
        <f t="shared" si="80"/>
        <v>2338.9</v>
      </c>
      <c r="F529" s="4">
        <f t="shared" si="80"/>
        <v>2338.9</v>
      </c>
      <c r="G529" s="4">
        <f t="shared" si="80"/>
        <v>1427.4</v>
      </c>
      <c r="H529" s="4">
        <f t="shared" si="80"/>
        <v>1427.4</v>
      </c>
      <c r="I529" s="1">
        <f>H529/D529</f>
        <v>0.61028688699816158</v>
      </c>
      <c r="J529" s="1">
        <f>G529/E529</f>
        <v>0.61028688699816158</v>
      </c>
      <c r="K529" s="1">
        <f>G529/F529</f>
        <v>0.61028688699816158</v>
      </c>
    </row>
    <row r="530" spans="1:11">
      <c r="A530" s="38"/>
      <c r="B530" s="7"/>
      <c r="C530" s="9" t="s">
        <v>15</v>
      </c>
      <c r="D530" s="4">
        <f>SUM(D551,D593)</f>
        <v>18924</v>
      </c>
      <c r="E530" s="4">
        <f>SUM(E551,E593)</f>
        <v>18924</v>
      </c>
      <c r="F530" s="2" t="s">
        <v>12</v>
      </c>
      <c r="G530" s="4">
        <f>SUM(G551,G593)</f>
        <v>11548.7</v>
      </c>
      <c r="H530" s="4">
        <f>SUM(H551,H593)</f>
        <v>11548.7</v>
      </c>
      <c r="I530" s="1">
        <f>H530/D530</f>
        <v>0.61026738533079694</v>
      </c>
      <c r="J530" s="3" t="s">
        <v>12</v>
      </c>
      <c r="K530" s="3" t="s">
        <v>12</v>
      </c>
    </row>
    <row r="531" spans="1:11" ht="15" customHeight="1">
      <c r="A531" s="38"/>
      <c r="B531" s="7"/>
      <c r="C531" s="9" t="s">
        <v>16</v>
      </c>
      <c r="D531" s="4">
        <f>SUM(D552,D594)</f>
        <v>18924</v>
      </c>
      <c r="E531" s="4">
        <f>SUM(E552,E594)</f>
        <v>18924</v>
      </c>
      <c r="F531" s="2" t="s">
        <v>12</v>
      </c>
      <c r="G531" s="4">
        <f>SUM(G552,G594)</f>
        <v>11548.7</v>
      </c>
      <c r="H531" s="4">
        <f>SUM(H552,H594)</f>
        <v>11548.7</v>
      </c>
      <c r="I531" s="1">
        <f>H531/D531</f>
        <v>0.61026738533079694</v>
      </c>
      <c r="J531" s="3" t="s">
        <v>12</v>
      </c>
      <c r="K531" s="3" t="s">
        <v>12</v>
      </c>
    </row>
    <row r="532" spans="1:11">
      <c r="A532" s="38"/>
      <c r="B532" s="7"/>
      <c r="C532" s="9" t="s">
        <v>17</v>
      </c>
      <c r="D532" s="4"/>
      <c r="E532" s="2" t="s">
        <v>12</v>
      </c>
      <c r="F532" s="2" t="s">
        <v>12</v>
      </c>
      <c r="G532" s="2" t="s">
        <v>12</v>
      </c>
      <c r="H532" s="4"/>
      <c r="I532" s="1"/>
      <c r="J532" s="2" t="s">
        <v>12</v>
      </c>
      <c r="K532" s="2" t="s">
        <v>12</v>
      </c>
    </row>
    <row r="533" spans="1:11">
      <c r="A533" s="38"/>
      <c r="B533" s="7"/>
      <c r="C533" s="9" t="s">
        <v>18</v>
      </c>
      <c r="D533" s="4">
        <f>SUM(D554,D596)</f>
        <v>52000</v>
      </c>
      <c r="E533" s="2" t="s">
        <v>12</v>
      </c>
      <c r="F533" s="2" t="s">
        <v>12</v>
      </c>
      <c r="G533" s="2" t="s">
        <v>12</v>
      </c>
      <c r="H533" s="4">
        <f>SUM(H554,H596)</f>
        <v>229601</v>
      </c>
      <c r="I533" s="1">
        <f t="shared" ref="I533" si="81">H533/D533</f>
        <v>4.4154038461538461</v>
      </c>
      <c r="J533" s="2" t="s">
        <v>12</v>
      </c>
      <c r="K533" s="2" t="s">
        <v>12</v>
      </c>
    </row>
    <row r="534" spans="1:11">
      <c r="A534" s="38"/>
      <c r="B534" s="7" t="s">
        <v>21</v>
      </c>
      <c r="C534" s="8" t="s">
        <v>11</v>
      </c>
      <c r="D534" s="2">
        <f>SUM(D535,D537,D540)</f>
        <v>256035</v>
      </c>
      <c r="E534" s="2" t="s">
        <v>12</v>
      </c>
      <c r="F534" s="2" t="s">
        <v>12</v>
      </c>
      <c r="G534" s="2" t="s">
        <v>12</v>
      </c>
      <c r="H534" s="2">
        <f>SUM(H535,H537,H540)</f>
        <v>184035</v>
      </c>
      <c r="I534" s="3">
        <f>H534/D534</f>
        <v>0.71878844689202648</v>
      </c>
      <c r="J534" s="2" t="s">
        <v>12</v>
      </c>
      <c r="K534" s="2" t="s">
        <v>12</v>
      </c>
    </row>
    <row r="535" spans="1:11">
      <c r="A535" s="38"/>
      <c r="B535" s="7"/>
      <c r="C535" s="9" t="s">
        <v>13</v>
      </c>
      <c r="D535" s="4">
        <f>SUM(D563)</f>
        <v>15840</v>
      </c>
      <c r="E535" s="4">
        <f t="shared" ref="E535:H536" si="82">SUM(E563)</f>
        <v>15840</v>
      </c>
      <c r="F535" s="4">
        <f t="shared" si="82"/>
        <v>7920</v>
      </c>
      <c r="G535" s="4">
        <f t="shared" si="82"/>
        <v>7920</v>
      </c>
      <c r="H535" s="4">
        <f t="shared" si="82"/>
        <v>7920</v>
      </c>
      <c r="I535" s="1">
        <f>H535/D535</f>
        <v>0.5</v>
      </c>
      <c r="J535" s="1">
        <f>G535/E535</f>
        <v>0.5</v>
      </c>
      <c r="K535" s="1">
        <f>G535/F535</f>
        <v>1</v>
      </c>
    </row>
    <row r="536" spans="1:11" ht="24">
      <c r="A536" s="38"/>
      <c r="B536" s="7"/>
      <c r="C536" s="9" t="s">
        <v>14</v>
      </c>
      <c r="D536" s="4">
        <f>SUM(D564)</f>
        <v>15840</v>
      </c>
      <c r="E536" s="4">
        <f t="shared" si="82"/>
        <v>15840</v>
      </c>
      <c r="F536" s="4">
        <f t="shared" si="82"/>
        <v>7920</v>
      </c>
      <c r="G536" s="4">
        <f t="shared" si="82"/>
        <v>7920</v>
      </c>
      <c r="H536" s="4">
        <f t="shared" si="82"/>
        <v>7920</v>
      </c>
      <c r="I536" s="1">
        <f>H536/D536</f>
        <v>0.5</v>
      </c>
      <c r="J536" s="1">
        <f>G536/E536</f>
        <v>0.5</v>
      </c>
      <c r="K536" s="1">
        <f>G536/F536</f>
        <v>1</v>
      </c>
    </row>
    <row r="537" spans="1:11">
      <c r="A537" s="38"/>
      <c r="B537" s="7"/>
      <c r="C537" s="9" t="s">
        <v>15</v>
      </c>
      <c r="D537" s="4">
        <f>SUM(D565)</f>
        <v>128160</v>
      </c>
      <c r="E537" s="4">
        <f>SUM(E565)</f>
        <v>128160</v>
      </c>
      <c r="F537" s="2" t="s">
        <v>12</v>
      </c>
      <c r="G537" s="4">
        <f>SUM(G565)</f>
        <v>64080</v>
      </c>
      <c r="H537" s="4">
        <f>SUM(H565)</f>
        <v>64080</v>
      </c>
      <c r="I537" s="1">
        <f>H537/D537</f>
        <v>0.5</v>
      </c>
      <c r="J537" s="3" t="s">
        <v>12</v>
      </c>
      <c r="K537" s="3" t="s">
        <v>12</v>
      </c>
    </row>
    <row r="538" spans="1:11" ht="52.5" customHeight="1">
      <c r="A538" s="38"/>
      <c r="B538" s="7"/>
      <c r="C538" s="9" t="s">
        <v>16</v>
      </c>
      <c r="D538" s="4">
        <f>SUM(D566)</f>
        <v>128160</v>
      </c>
      <c r="E538" s="4">
        <f>SUM(E566)</f>
        <v>128160</v>
      </c>
      <c r="F538" s="2" t="s">
        <v>12</v>
      </c>
      <c r="G538" s="4">
        <f>SUM(G566)</f>
        <v>64080</v>
      </c>
      <c r="H538" s="4">
        <f>SUM(H566)</f>
        <v>64080</v>
      </c>
      <c r="I538" s="1">
        <f>H538/D538</f>
        <v>0.5</v>
      </c>
      <c r="J538" s="3" t="s">
        <v>12</v>
      </c>
      <c r="K538" s="3" t="s">
        <v>12</v>
      </c>
    </row>
    <row r="539" spans="1:11">
      <c r="A539" s="38"/>
      <c r="B539" s="7"/>
      <c r="C539" s="9" t="s">
        <v>17</v>
      </c>
      <c r="D539" s="4"/>
      <c r="E539" s="2" t="s">
        <v>12</v>
      </c>
      <c r="F539" s="2" t="s">
        <v>12</v>
      </c>
      <c r="G539" s="2" t="s">
        <v>12</v>
      </c>
      <c r="H539" s="4"/>
      <c r="I539" s="1"/>
      <c r="J539" s="2" t="s">
        <v>12</v>
      </c>
      <c r="K539" s="2" t="s">
        <v>12</v>
      </c>
    </row>
    <row r="540" spans="1:11">
      <c r="A540" s="38"/>
      <c r="B540" s="7"/>
      <c r="C540" s="9" t="s">
        <v>18</v>
      </c>
      <c r="D540" s="4">
        <f>SUM(D575)</f>
        <v>112035</v>
      </c>
      <c r="E540" s="2" t="s">
        <v>12</v>
      </c>
      <c r="F540" s="2" t="s">
        <v>12</v>
      </c>
      <c r="G540" s="2" t="s">
        <v>12</v>
      </c>
      <c r="H540" s="4">
        <f>SUM(H575)</f>
        <v>112035</v>
      </c>
      <c r="I540" s="1">
        <f t="shared" ref="I540" si="83">H540/D540</f>
        <v>1</v>
      </c>
      <c r="J540" s="2" t="s">
        <v>12</v>
      </c>
      <c r="K540" s="2" t="s">
        <v>12</v>
      </c>
    </row>
    <row r="541" spans="1:11">
      <c r="A541" s="40"/>
      <c r="B541" s="7" t="s">
        <v>115</v>
      </c>
      <c r="C541" s="8" t="s">
        <v>11</v>
      </c>
      <c r="D541" s="4">
        <f>D547</f>
        <v>35</v>
      </c>
      <c r="E541" s="2"/>
      <c r="F541" s="2"/>
      <c r="G541" s="2"/>
      <c r="H541" s="4">
        <v>35</v>
      </c>
      <c r="I541" s="1"/>
      <c r="J541" s="2"/>
      <c r="K541" s="2"/>
    </row>
    <row r="542" spans="1:11">
      <c r="A542" s="40"/>
      <c r="B542" s="7"/>
      <c r="C542" s="9" t="s">
        <v>13</v>
      </c>
      <c r="D542" s="4"/>
      <c r="E542" s="2"/>
      <c r="F542" s="2"/>
      <c r="G542" s="2"/>
      <c r="H542" s="4"/>
      <c r="I542" s="1"/>
      <c r="J542" s="2"/>
      <c r="K542" s="2"/>
    </row>
    <row r="543" spans="1:11" ht="24">
      <c r="A543" s="40"/>
      <c r="B543" s="7"/>
      <c r="C543" s="9" t="s">
        <v>14</v>
      </c>
      <c r="D543" s="4"/>
      <c r="E543" s="2"/>
      <c r="F543" s="2"/>
      <c r="G543" s="2"/>
      <c r="H543" s="4"/>
      <c r="I543" s="1"/>
      <c r="J543" s="2"/>
      <c r="K543" s="2"/>
    </row>
    <row r="544" spans="1:11">
      <c r="A544" s="40"/>
      <c r="B544" s="7"/>
      <c r="C544" s="9" t="s">
        <v>15</v>
      </c>
      <c r="D544" s="4"/>
      <c r="E544" s="2"/>
      <c r="F544" s="2"/>
      <c r="G544" s="2"/>
      <c r="H544" s="4"/>
      <c r="I544" s="1"/>
      <c r="J544" s="2"/>
      <c r="K544" s="2"/>
    </row>
    <row r="545" spans="1:11" ht="36">
      <c r="A545" s="40"/>
      <c r="B545" s="7"/>
      <c r="C545" s="9" t="s">
        <v>16</v>
      </c>
      <c r="D545" s="4"/>
      <c r="E545" s="2"/>
      <c r="F545" s="2"/>
      <c r="G545" s="2"/>
      <c r="H545" s="4"/>
      <c r="I545" s="1"/>
      <c r="J545" s="2"/>
      <c r="K545" s="2"/>
    </row>
    <row r="546" spans="1:11">
      <c r="A546" s="40"/>
      <c r="B546" s="7"/>
      <c r="C546" s="9" t="s">
        <v>17</v>
      </c>
      <c r="D546" s="4"/>
      <c r="E546" s="2"/>
      <c r="F546" s="2"/>
      <c r="G546" s="2"/>
      <c r="H546" s="4"/>
      <c r="I546" s="1"/>
      <c r="J546" s="2"/>
      <c r="K546" s="2"/>
    </row>
    <row r="547" spans="1:11">
      <c r="A547" s="41"/>
      <c r="B547" s="7"/>
      <c r="C547" s="9" t="s">
        <v>18</v>
      </c>
      <c r="D547" s="4">
        <v>35</v>
      </c>
      <c r="E547" s="2"/>
      <c r="F547" s="2"/>
      <c r="G547" s="2"/>
      <c r="H547" s="4">
        <v>35</v>
      </c>
      <c r="I547" s="1"/>
      <c r="J547" s="2"/>
      <c r="K547" s="2"/>
    </row>
    <row r="548" spans="1:11">
      <c r="A548" s="10" t="s">
        <v>41</v>
      </c>
      <c r="B548" s="7" t="s">
        <v>38</v>
      </c>
      <c r="C548" s="8" t="s">
        <v>11</v>
      </c>
      <c r="D548" s="4">
        <f>SUM(D549:D554)</f>
        <v>48000</v>
      </c>
      <c r="E548" s="4" t="s">
        <v>12</v>
      </c>
      <c r="F548" s="4" t="s">
        <v>12</v>
      </c>
      <c r="G548" s="4" t="s">
        <v>12</v>
      </c>
      <c r="H548" s="4">
        <f>SUM(H549:H554)</f>
        <v>229601</v>
      </c>
      <c r="I548" s="1">
        <f>H548/D548</f>
        <v>4.7833541666666664</v>
      </c>
      <c r="J548" s="3" t="s">
        <v>12</v>
      </c>
      <c r="K548" s="3" t="s">
        <v>12</v>
      </c>
    </row>
    <row r="549" spans="1:11">
      <c r="A549" s="10"/>
      <c r="B549" s="7"/>
      <c r="C549" s="9" t="s">
        <v>13</v>
      </c>
      <c r="D549" s="4"/>
      <c r="E549" s="4"/>
      <c r="F549" s="4"/>
      <c r="G549" s="4"/>
      <c r="H549" s="4"/>
      <c r="I549" s="1"/>
      <c r="J549" s="3"/>
      <c r="K549" s="3"/>
    </row>
    <row r="550" spans="1:11" ht="24">
      <c r="A550" s="10"/>
      <c r="B550" s="7"/>
      <c r="C550" s="9" t="s">
        <v>14</v>
      </c>
      <c r="D550" s="4"/>
      <c r="E550" s="4"/>
      <c r="F550" s="2"/>
      <c r="G550" s="4"/>
      <c r="H550" s="4"/>
      <c r="I550" s="1"/>
      <c r="J550" s="2"/>
      <c r="K550" s="2"/>
    </row>
    <row r="551" spans="1:11">
      <c r="A551" s="10"/>
      <c r="B551" s="7"/>
      <c r="C551" s="9" t="s">
        <v>15</v>
      </c>
      <c r="D551" s="4"/>
      <c r="E551" s="4"/>
      <c r="F551" s="2"/>
      <c r="G551" s="4"/>
      <c r="H551" s="4"/>
      <c r="I551" s="1"/>
      <c r="J551" s="2"/>
      <c r="K551" s="2"/>
    </row>
    <row r="552" spans="1:11" ht="36">
      <c r="A552" s="10"/>
      <c r="B552" s="7"/>
      <c r="C552" s="9" t="s">
        <v>16</v>
      </c>
      <c r="D552" s="4"/>
      <c r="E552" s="2"/>
      <c r="F552" s="2"/>
      <c r="G552" s="2"/>
      <c r="H552" s="4"/>
      <c r="I552" s="1"/>
      <c r="J552" s="3"/>
      <c r="K552" s="3"/>
    </row>
    <row r="553" spans="1:11">
      <c r="A553" s="10"/>
      <c r="B553" s="7"/>
      <c r="C553" s="9" t="s">
        <v>17</v>
      </c>
      <c r="D553" s="4"/>
      <c r="E553" s="2" t="s">
        <v>12</v>
      </c>
      <c r="F553" s="2" t="s">
        <v>12</v>
      </c>
      <c r="G553" s="2" t="s">
        <v>12</v>
      </c>
      <c r="H553" s="4"/>
      <c r="I553" s="1"/>
      <c r="J553" s="3" t="s">
        <v>12</v>
      </c>
      <c r="K553" s="3" t="s">
        <v>12</v>
      </c>
    </row>
    <row r="554" spans="1:11">
      <c r="A554" s="10"/>
      <c r="B554" s="7"/>
      <c r="C554" s="9" t="s">
        <v>18</v>
      </c>
      <c r="D554" s="4">
        <f>SUM(D561)</f>
        <v>48000</v>
      </c>
      <c r="E554" s="2" t="s">
        <v>12</v>
      </c>
      <c r="F554" s="2" t="s">
        <v>12</v>
      </c>
      <c r="G554" s="2" t="s">
        <v>12</v>
      </c>
      <c r="H554" s="4">
        <f>SUM(H561)</f>
        <v>229601</v>
      </c>
      <c r="I554" s="1">
        <f t="shared" ref="I554" si="84">H554/D554</f>
        <v>4.7833541666666664</v>
      </c>
      <c r="J554" s="2" t="s">
        <v>12</v>
      </c>
      <c r="K554" s="2" t="s">
        <v>12</v>
      </c>
    </row>
    <row r="555" spans="1:11">
      <c r="A555" s="10" t="s">
        <v>69</v>
      </c>
      <c r="B555" s="7" t="s">
        <v>38</v>
      </c>
      <c r="C555" s="8" t="s">
        <v>11</v>
      </c>
      <c r="D555" s="4">
        <f>SUM(D561)</f>
        <v>48000</v>
      </c>
      <c r="E555" s="2" t="s">
        <v>12</v>
      </c>
      <c r="F555" s="2" t="s">
        <v>12</v>
      </c>
      <c r="G555" s="2" t="s">
        <v>12</v>
      </c>
      <c r="H555" s="4">
        <f t="shared" ref="H555" si="85">SUM(H561)</f>
        <v>229601</v>
      </c>
      <c r="I555" s="1">
        <f>H555/D555</f>
        <v>4.7833541666666664</v>
      </c>
      <c r="J555" s="2" t="s">
        <v>12</v>
      </c>
      <c r="K555" s="2" t="s">
        <v>12</v>
      </c>
    </row>
    <row r="556" spans="1:11">
      <c r="A556" s="10"/>
      <c r="B556" s="7"/>
      <c r="C556" s="9" t="s">
        <v>13</v>
      </c>
      <c r="D556" s="4"/>
      <c r="E556" s="4"/>
      <c r="F556" s="2"/>
      <c r="G556" s="4"/>
      <c r="H556" s="4"/>
      <c r="I556" s="1"/>
      <c r="J556" s="3"/>
      <c r="K556" s="3"/>
    </row>
    <row r="557" spans="1:11" ht="24">
      <c r="A557" s="10"/>
      <c r="B557" s="7"/>
      <c r="C557" s="9" t="s">
        <v>14</v>
      </c>
      <c r="D557" s="4"/>
      <c r="E557" s="4"/>
      <c r="F557" s="2"/>
      <c r="G557" s="4"/>
      <c r="H557" s="4"/>
      <c r="I557" s="1"/>
      <c r="J557" s="3"/>
      <c r="K557" s="3"/>
    </row>
    <row r="558" spans="1:11">
      <c r="A558" s="10"/>
      <c r="B558" s="7"/>
      <c r="C558" s="9" t="s">
        <v>15</v>
      </c>
      <c r="D558" s="4"/>
      <c r="E558" s="2"/>
      <c r="F558" s="2"/>
      <c r="G558" s="2"/>
      <c r="H558" s="4"/>
      <c r="I558" s="1"/>
      <c r="J558" s="2"/>
      <c r="K558" s="2"/>
    </row>
    <row r="559" spans="1:11" ht="36">
      <c r="A559" s="10"/>
      <c r="B559" s="7"/>
      <c r="C559" s="9" t="s">
        <v>16</v>
      </c>
      <c r="D559" s="4"/>
      <c r="E559" s="2"/>
      <c r="F559" s="2"/>
      <c r="G559" s="2"/>
      <c r="H559" s="4"/>
      <c r="I559" s="1"/>
      <c r="J559" s="2"/>
      <c r="K559" s="2"/>
    </row>
    <row r="560" spans="1:11">
      <c r="A560" s="10"/>
      <c r="B560" s="7"/>
      <c r="C560" s="9" t="s">
        <v>17</v>
      </c>
      <c r="D560" s="4"/>
      <c r="E560" s="2" t="s">
        <v>12</v>
      </c>
      <c r="F560" s="2" t="s">
        <v>12</v>
      </c>
      <c r="G560" s="2" t="s">
        <v>12</v>
      </c>
      <c r="H560" s="4"/>
      <c r="I560" s="1"/>
      <c r="J560" s="3" t="s">
        <v>12</v>
      </c>
      <c r="K560" s="3" t="s">
        <v>12</v>
      </c>
    </row>
    <row r="561" spans="1:11">
      <c r="A561" s="10"/>
      <c r="B561" s="7"/>
      <c r="C561" s="9" t="s">
        <v>18</v>
      </c>
      <c r="D561" s="4">
        <v>48000</v>
      </c>
      <c r="E561" s="2" t="s">
        <v>12</v>
      </c>
      <c r="F561" s="2" t="s">
        <v>12</v>
      </c>
      <c r="G561" s="2" t="s">
        <v>12</v>
      </c>
      <c r="H561" s="4">
        <v>229601</v>
      </c>
      <c r="I561" s="1">
        <f t="shared" ref="I561" si="86">H561/D561</f>
        <v>4.7833541666666664</v>
      </c>
      <c r="J561" s="3" t="s">
        <v>12</v>
      </c>
      <c r="K561" s="3" t="s">
        <v>12</v>
      </c>
    </row>
    <row r="562" spans="1:11">
      <c r="A562" s="10" t="s">
        <v>75</v>
      </c>
      <c r="B562" s="7" t="s">
        <v>122</v>
      </c>
      <c r="C562" s="8" t="s">
        <v>11</v>
      </c>
      <c r="D562" s="2">
        <f>SUM(D563,D565,D568)</f>
        <v>256035</v>
      </c>
      <c r="E562" s="2" t="s">
        <v>12</v>
      </c>
      <c r="F562" s="2" t="s">
        <v>12</v>
      </c>
      <c r="G562" s="2" t="s">
        <v>12</v>
      </c>
      <c r="H562" s="2">
        <f>SUM(H563,H565,H568)</f>
        <v>184035</v>
      </c>
      <c r="I562" s="3">
        <f>H562/D562</f>
        <v>0.71878844689202648</v>
      </c>
      <c r="J562" s="2" t="s">
        <v>12</v>
      </c>
      <c r="K562" s="2" t="s">
        <v>12</v>
      </c>
    </row>
    <row r="563" spans="1:11">
      <c r="A563" s="10"/>
      <c r="B563" s="7"/>
      <c r="C563" s="9" t="s">
        <v>13</v>
      </c>
      <c r="D563" s="4">
        <f t="shared" ref="D563:E568" si="87">SUM(D570)</f>
        <v>15840</v>
      </c>
      <c r="E563" s="4">
        <f t="shared" si="87"/>
        <v>15840</v>
      </c>
      <c r="F563" s="4">
        <v>7920</v>
      </c>
      <c r="G563" s="4">
        <v>7920</v>
      </c>
      <c r="H563" s="4">
        <v>7920</v>
      </c>
      <c r="I563" s="1">
        <f>H563/D563</f>
        <v>0.5</v>
      </c>
      <c r="J563" s="1">
        <f>G563/E563</f>
        <v>0.5</v>
      </c>
      <c r="K563" s="1">
        <f>G563/F563</f>
        <v>1</v>
      </c>
    </row>
    <row r="564" spans="1:11" ht="24">
      <c r="A564" s="10"/>
      <c r="B564" s="7"/>
      <c r="C564" s="9" t="s">
        <v>14</v>
      </c>
      <c r="D564" s="4">
        <f t="shared" si="87"/>
        <v>15840</v>
      </c>
      <c r="E564" s="4">
        <f t="shared" si="87"/>
        <v>15840</v>
      </c>
      <c r="F564" s="4">
        <v>7920</v>
      </c>
      <c r="G564" s="4">
        <v>7920</v>
      </c>
      <c r="H564" s="4">
        <v>7920</v>
      </c>
      <c r="I564" s="1">
        <f>H564/D564</f>
        <v>0.5</v>
      </c>
      <c r="J564" s="1">
        <f>G564/E564</f>
        <v>0.5</v>
      </c>
      <c r="K564" s="1">
        <f>G564/F564</f>
        <v>1</v>
      </c>
    </row>
    <row r="565" spans="1:11">
      <c r="A565" s="10"/>
      <c r="B565" s="7"/>
      <c r="C565" s="9" t="s">
        <v>15</v>
      </c>
      <c r="D565" s="4">
        <f t="shared" si="87"/>
        <v>128160</v>
      </c>
      <c r="E565" s="4">
        <f t="shared" si="87"/>
        <v>128160</v>
      </c>
      <c r="F565" s="2" t="s">
        <v>12</v>
      </c>
      <c r="G565" s="4">
        <v>64080</v>
      </c>
      <c r="H565" s="4">
        <v>64080</v>
      </c>
      <c r="I565" s="1">
        <f>H565/D565</f>
        <v>0.5</v>
      </c>
      <c r="J565" s="3" t="s">
        <v>12</v>
      </c>
      <c r="K565" s="3" t="s">
        <v>12</v>
      </c>
    </row>
    <row r="566" spans="1:11" ht="36">
      <c r="A566" s="10"/>
      <c r="B566" s="7"/>
      <c r="C566" s="9" t="s">
        <v>16</v>
      </c>
      <c r="D566" s="4">
        <f t="shared" si="87"/>
        <v>128160</v>
      </c>
      <c r="E566" s="4">
        <f t="shared" si="87"/>
        <v>128160</v>
      </c>
      <c r="F566" s="2" t="s">
        <v>12</v>
      </c>
      <c r="G566" s="4">
        <v>64080</v>
      </c>
      <c r="H566" s="4">
        <v>64080</v>
      </c>
      <c r="I566" s="1">
        <f>H566/D566</f>
        <v>0.5</v>
      </c>
      <c r="J566" s="3" t="s">
        <v>12</v>
      </c>
      <c r="K566" s="3" t="s">
        <v>12</v>
      </c>
    </row>
    <row r="567" spans="1:11">
      <c r="A567" s="10"/>
      <c r="B567" s="7"/>
      <c r="C567" s="9" t="s">
        <v>17</v>
      </c>
      <c r="D567" s="4"/>
      <c r="E567" s="2" t="s">
        <v>12</v>
      </c>
      <c r="F567" s="2" t="s">
        <v>12</v>
      </c>
      <c r="G567" s="2" t="s">
        <v>12</v>
      </c>
      <c r="H567" s="4"/>
      <c r="I567" s="1"/>
      <c r="J567" s="2" t="s">
        <v>12</v>
      </c>
      <c r="K567" s="2" t="s">
        <v>12</v>
      </c>
    </row>
    <row r="568" spans="1:11">
      <c r="A568" s="10"/>
      <c r="B568" s="7"/>
      <c r="C568" s="9" t="s">
        <v>18</v>
      </c>
      <c r="D568" s="4">
        <f t="shared" si="87"/>
        <v>112035</v>
      </c>
      <c r="E568" s="2" t="s">
        <v>12</v>
      </c>
      <c r="F568" s="2" t="s">
        <v>12</v>
      </c>
      <c r="G568" s="2" t="s">
        <v>12</v>
      </c>
      <c r="H568" s="4">
        <f>H575</f>
        <v>112035</v>
      </c>
      <c r="I568" s="1">
        <f t="shared" ref="I568" si="88">H568/D568</f>
        <v>1</v>
      </c>
      <c r="J568" s="2" t="s">
        <v>12</v>
      </c>
      <c r="K568" s="2" t="s">
        <v>12</v>
      </c>
    </row>
    <row r="569" spans="1:11">
      <c r="A569" s="10" t="s">
        <v>70</v>
      </c>
      <c r="B569" s="7" t="s">
        <v>122</v>
      </c>
      <c r="C569" s="8" t="s">
        <v>11</v>
      </c>
      <c r="D569" s="2">
        <f>SUM(D570,D572,D575)</f>
        <v>256035</v>
      </c>
      <c r="E569" s="2" t="s">
        <v>12</v>
      </c>
      <c r="F569" s="2" t="s">
        <v>12</v>
      </c>
      <c r="G569" s="2" t="s">
        <v>12</v>
      </c>
      <c r="H569" s="2">
        <f>SUM(H570,H572,H575)</f>
        <v>256035</v>
      </c>
      <c r="I569" s="3">
        <f>H569/D569</f>
        <v>1</v>
      </c>
      <c r="J569" s="2" t="s">
        <v>12</v>
      </c>
      <c r="K569" s="2" t="s">
        <v>12</v>
      </c>
    </row>
    <row r="570" spans="1:11">
      <c r="A570" s="10"/>
      <c r="B570" s="7"/>
      <c r="C570" s="9" t="s">
        <v>13</v>
      </c>
      <c r="D570" s="4">
        <v>15840</v>
      </c>
      <c r="E570" s="4">
        <v>15840</v>
      </c>
      <c r="F570" s="4">
        <v>15840</v>
      </c>
      <c r="G570" s="4">
        <v>15840</v>
      </c>
      <c r="H570" s="4">
        <v>15840</v>
      </c>
      <c r="I570" s="1">
        <f>H570/D570</f>
        <v>1</v>
      </c>
      <c r="J570" s="1">
        <f>G570/E570</f>
        <v>1</v>
      </c>
      <c r="K570" s="1">
        <f>G570/F570</f>
        <v>1</v>
      </c>
    </row>
    <row r="571" spans="1:11" ht="24">
      <c r="A571" s="10"/>
      <c r="B571" s="7"/>
      <c r="C571" s="9" t="s">
        <v>14</v>
      </c>
      <c r="D571" s="4">
        <v>15840</v>
      </c>
      <c r="E571" s="4">
        <v>15840</v>
      </c>
      <c r="F571" s="4">
        <v>15840</v>
      </c>
      <c r="G571" s="4">
        <v>15840</v>
      </c>
      <c r="H571" s="4">
        <v>15840</v>
      </c>
      <c r="I571" s="1">
        <f>H571/D571</f>
        <v>1</v>
      </c>
      <c r="J571" s="1">
        <f>G571/E571</f>
        <v>1</v>
      </c>
      <c r="K571" s="1">
        <f>G571/F571</f>
        <v>1</v>
      </c>
    </row>
    <row r="572" spans="1:11">
      <c r="A572" s="10"/>
      <c r="B572" s="7"/>
      <c r="C572" s="9" t="s">
        <v>15</v>
      </c>
      <c r="D572" s="4">
        <v>128160</v>
      </c>
      <c r="E572" s="4">
        <v>128160</v>
      </c>
      <c r="F572" s="2" t="s">
        <v>12</v>
      </c>
      <c r="G572" s="4">
        <v>128160</v>
      </c>
      <c r="H572" s="4">
        <v>128160</v>
      </c>
      <c r="I572" s="1">
        <f>H572/D572</f>
        <v>1</v>
      </c>
      <c r="J572" s="3" t="s">
        <v>12</v>
      </c>
      <c r="K572" s="3" t="s">
        <v>12</v>
      </c>
    </row>
    <row r="573" spans="1:11" ht="36">
      <c r="A573" s="10"/>
      <c r="B573" s="7"/>
      <c r="C573" s="9" t="s">
        <v>16</v>
      </c>
      <c r="D573" s="4">
        <v>128160</v>
      </c>
      <c r="E573" s="4">
        <v>128160</v>
      </c>
      <c r="F573" s="2" t="s">
        <v>12</v>
      </c>
      <c r="G573" s="4">
        <v>128160</v>
      </c>
      <c r="H573" s="4">
        <v>128160</v>
      </c>
      <c r="I573" s="1">
        <f>H573/D573</f>
        <v>1</v>
      </c>
      <c r="J573" s="3" t="s">
        <v>12</v>
      </c>
      <c r="K573" s="3" t="s">
        <v>12</v>
      </c>
    </row>
    <row r="574" spans="1:11">
      <c r="A574" s="10"/>
      <c r="B574" s="7"/>
      <c r="C574" s="9" t="s">
        <v>17</v>
      </c>
      <c r="D574" s="4"/>
      <c r="E574" s="2" t="s">
        <v>12</v>
      </c>
      <c r="F574" s="2" t="s">
        <v>12</v>
      </c>
      <c r="G574" s="2" t="s">
        <v>12</v>
      </c>
      <c r="H574" s="4"/>
      <c r="I574" s="1"/>
      <c r="J574" s="2" t="s">
        <v>12</v>
      </c>
      <c r="K574" s="2" t="s">
        <v>12</v>
      </c>
    </row>
    <row r="575" spans="1:11">
      <c r="A575" s="10"/>
      <c r="B575" s="7"/>
      <c r="C575" s="9" t="s">
        <v>18</v>
      </c>
      <c r="D575" s="4">
        <v>112035</v>
      </c>
      <c r="E575" s="2" t="s">
        <v>12</v>
      </c>
      <c r="F575" s="2" t="s">
        <v>12</v>
      </c>
      <c r="G575" s="2" t="s">
        <v>12</v>
      </c>
      <c r="H575" s="4">
        <v>112035</v>
      </c>
      <c r="I575" s="1">
        <f t="shared" ref="I575" si="89">H575/D575</f>
        <v>1</v>
      </c>
      <c r="J575" s="2" t="s">
        <v>12</v>
      </c>
      <c r="K575" s="2" t="s">
        <v>12</v>
      </c>
    </row>
    <row r="576" spans="1:11">
      <c r="A576" s="10" t="s">
        <v>108</v>
      </c>
      <c r="B576" s="7" t="s">
        <v>110</v>
      </c>
      <c r="C576" s="8" t="s">
        <v>11</v>
      </c>
      <c r="D576" s="2">
        <f>SUM(D577,D579,D582)</f>
        <v>35</v>
      </c>
      <c r="E576" s="2" t="s">
        <v>12</v>
      </c>
      <c r="F576" s="2" t="s">
        <v>12</v>
      </c>
      <c r="G576" s="2" t="s">
        <v>12</v>
      </c>
      <c r="H576" s="2">
        <f>SUM(H577,H579,H582)</f>
        <v>35</v>
      </c>
      <c r="I576" s="3">
        <f>H576/D576</f>
        <v>1</v>
      </c>
      <c r="J576" s="2" t="s">
        <v>12</v>
      </c>
      <c r="K576" s="2" t="s">
        <v>12</v>
      </c>
    </row>
    <row r="577" spans="1:11">
      <c r="A577" s="10"/>
      <c r="B577" s="7"/>
      <c r="C577" s="9" t="s">
        <v>13</v>
      </c>
      <c r="D577" s="4"/>
      <c r="E577" s="4"/>
      <c r="F577" s="4"/>
      <c r="G577" s="4"/>
      <c r="H577" s="4"/>
      <c r="I577" s="1"/>
      <c r="J577" s="1"/>
      <c r="K577" s="1"/>
    </row>
    <row r="578" spans="1:11" ht="24">
      <c r="A578" s="10"/>
      <c r="B578" s="7"/>
      <c r="C578" s="9" t="s">
        <v>14</v>
      </c>
      <c r="D578" s="4"/>
      <c r="E578" s="4"/>
      <c r="F578" s="4"/>
      <c r="G578" s="4"/>
      <c r="H578" s="4"/>
      <c r="I578" s="1"/>
      <c r="J578" s="1"/>
      <c r="K578" s="1"/>
    </row>
    <row r="579" spans="1:11">
      <c r="A579" s="10"/>
      <c r="B579" s="7"/>
      <c r="C579" s="9" t="s">
        <v>15</v>
      </c>
      <c r="D579" s="4"/>
      <c r="E579" s="4"/>
      <c r="F579" s="2"/>
      <c r="G579" s="4"/>
      <c r="H579" s="4"/>
      <c r="I579" s="1"/>
      <c r="J579" s="3" t="s">
        <v>12</v>
      </c>
      <c r="K579" s="3" t="s">
        <v>12</v>
      </c>
    </row>
    <row r="580" spans="1:11" ht="36">
      <c r="A580" s="10"/>
      <c r="B580" s="7"/>
      <c r="C580" s="9" t="s">
        <v>16</v>
      </c>
      <c r="D580" s="4"/>
      <c r="E580" s="4"/>
      <c r="F580" s="2"/>
      <c r="G580" s="4"/>
      <c r="H580" s="4"/>
      <c r="I580" s="1"/>
      <c r="J580" s="3" t="s">
        <v>12</v>
      </c>
      <c r="K580" s="3" t="s">
        <v>12</v>
      </c>
    </row>
    <row r="581" spans="1:11">
      <c r="A581" s="10"/>
      <c r="B581" s="7"/>
      <c r="C581" s="9" t="s">
        <v>17</v>
      </c>
      <c r="D581" s="4"/>
      <c r="E581" s="2" t="s">
        <v>12</v>
      </c>
      <c r="F581" s="2" t="s">
        <v>12</v>
      </c>
      <c r="G581" s="2" t="s">
        <v>12</v>
      </c>
      <c r="H581" s="4"/>
      <c r="I581" s="1"/>
      <c r="J581" s="2" t="s">
        <v>12</v>
      </c>
      <c r="K581" s="2" t="s">
        <v>12</v>
      </c>
    </row>
    <row r="582" spans="1:11">
      <c r="A582" s="10"/>
      <c r="B582" s="7"/>
      <c r="C582" s="9" t="s">
        <v>18</v>
      </c>
      <c r="D582" s="4">
        <v>35</v>
      </c>
      <c r="E582" s="2" t="s">
        <v>12</v>
      </c>
      <c r="F582" s="2" t="s">
        <v>12</v>
      </c>
      <c r="G582" s="2" t="s">
        <v>12</v>
      </c>
      <c r="H582" s="4">
        <v>35</v>
      </c>
      <c r="I582" s="1">
        <f t="shared" ref="I582" si="90">H582/D582</f>
        <v>1</v>
      </c>
      <c r="J582" s="2" t="s">
        <v>12</v>
      </c>
      <c r="K582" s="2" t="s">
        <v>12</v>
      </c>
    </row>
    <row r="583" spans="1:11">
      <c r="A583" s="10" t="s">
        <v>109</v>
      </c>
      <c r="B583" s="7" t="s">
        <v>123</v>
      </c>
      <c r="C583" s="8" t="s">
        <v>11</v>
      </c>
      <c r="D583" s="2">
        <f>SUM(D584,D586,D589)</f>
        <v>35</v>
      </c>
      <c r="E583" s="2" t="s">
        <v>12</v>
      </c>
      <c r="F583" s="2" t="s">
        <v>12</v>
      </c>
      <c r="G583" s="2" t="s">
        <v>12</v>
      </c>
      <c r="H583" s="2">
        <f>SUM(H584,H586,H589)</f>
        <v>35</v>
      </c>
      <c r="I583" s="3">
        <f>H583/D583</f>
        <v>1</v>
      </c>
      <c r="J583" s="2" t="s">
        <v>12</v>
      </c>
      <c r="K583" s="2" t="s">
        <v>12</v>
      </c>
    </row>
    <row r="584" spans="1:11">
      <c r="A584" s="10"/>
      <c r="B584" s="7"/>
      <c r="C584" s="9" t="s">
        <v>13</v>
      </c>
      <c r="D584" s="4"/>
      <c r="E584" s="4"/>
      <c r="F584" s="4"/>
      <c r="G584" s="4"/>
      <c r="H584" s="4"/>
      <c r="I584" s="1"/>
      <c r="J584" s="1"/>
      <c r="K584" s="1"/>
    </row>
    <row r="585" spans="1:11" ht="24">
      <c r="A585" s="10"/>
      <c r="B585" s="7"/>
      <c r="C585" s="9" t="s">
        <v>14</v>
      </c>
      <c r="D585" s="4"/>
      <c r="E585" s="4"/>
      <c r="F585" s="4"/>
      <c r="G585" s="4"/>
      <c r="H585" s="4"/>
      <c r="I585" s="1"/>
      <c r="J585" s="1"/>
      <c r="K585" s="1"/>
    </row>
    <row r="586" spans="1:11">
      <c r="A586" s="10"/>
      <c r="B586" s="7"/>
      <c r="C586" s="9" t="s">
        <v>15</v>
      </c>
      <c r="D586" s="4"/>
      <c r="E586" s="4"/>
      <c r="F586" s="2"/>
      <c r="G586" s="4"/>
      <c r="H586" s="4"/>
      <c r="I586" s="1"/>
      <c r="J586" s="3" t="s">
        <v>12</v>
      </c>
      <c r="K586" s="3" t="s">
        <v>12</v>
      </c>
    </row>
    <row r="587" spans="1:11" ht="36">
      <c r="A587" s="10"/>
      <c r="B587" s="7"/>
      <c r="C587" s="9" t="s">
        <v>16</v>
      </c>
      <c r="D587" s="4"/>
      <c r="E587" s="4"/>
      <c r="F587" s="2"/>
      <c r="G587" s="4"/>
      <c r="H587" s="4"/>
      <c r="I587" s="1"/>
      <c r="J587" s="3" t="s">
        <v>12</v>
      </c>
      <c r="K587" s="3" t="s">
        <v>12</v>
      </c>
    </row>
    <row r="588" spans="1:11">
      <c r="A588" s="10"/>
      <c r="B588" s="7"/>
      <c r="C588" s="9" t="s">
        <v>17</v>
      </c>
      <c r="D588" s="4"/>
      <c r="E588" s="2" t="s">
        <v>12</v>
      </c>
      <c r="F588" s="2" t="s">
        <v>12</v>
      </c>
      <c r="G588" s="2" t="s">
        <v>12</v>
      </c>
      <c r="H588" s="4"/>
      <c r="I588" s="1"/>
      <c r="J588" s="2" t="s">
        <v>12</v>
      </c>
      <c r="K588" s="2" t="s">
        <v>12</v>
      </c>
    </row>
    <row r="589" spans="1:11">
      <c r="A589" s="10"/>
      <c r="B589" s="7"/>
      <c r="C589" s="9" t="s">
        <v>18</v>
      </c>
      <c r="D589" s="4">
        <v>35</v>
      </c>
      <c r="E589" s="2" t="s">
        <v>12</v>
      </c>
      <c r="F589" s="2" t="s">
        <v>12</v>
      </c>
      <c r="G589" s="2" t="s">
        <v>12</v>
      </c>
      <c r="H589" s="4">
        <v>35</v>
      </c>
      <c r="I589" s="1">
        <f t="shared" ref="I589" si="91">H589/D589</f>
        <v>1</v>
      </c>
      <c r="J589" s="2" t="s">
        <v>12</v>
      </c>
      <c r="K589" s="2" t="s">
        <v>12</v>
      </c>
    </row>
    <row r="590" spans="1:11">
      <c r="A590" s="10" t="s">
        <v>76</v>
      </c>
      <c r="B590" s="7" t="s">
        <v>42</v>
      </c>
      <c r="C590" s="8" t="s">
        <v>11</v>
      </c>
      <c r="D590" s="2">
        <f>SUM(D591,D593,D596)</f>
        <v>25262.9</v>
      </c>
      <c r="E590" s="2" t="s">
        <v>12</v>
      </c>
      <c r="F590" s="2" t="s">
        <v>12</v>
      </c>
      <c r="G590" s="2" t="s">
        <v>12</v>
      </c>
      <c r="H590" s="2">
        <f>SUM(H591,H593,H596)</f>
        <v>12976.1</v>
      </c>
      <c r="I590" s="3">
        <f>H590/D590</f>
        <v>0.51364253510087909</v>
      </c>
      <c r="J590" s="2" t="s">
        <v>12</v>
      </c>
      <c r="K590" s="2" t="s">
        <v>12</v>
      </c>
    </row>
    <row r="591" spans="1:11">
      <c r="A591" s="10"/>
      <c r="B591" s="7"/>
      <c r="C591" s="9" t="s">
        <v>13</v>
      </c>
      <c r="D591" s="4">
        <f t="shared" ref="D591:H592" si="92">SUM(D598)</f>
        <v>2338.9</v>
      </c>
      <c r="E591" s="4">
        <f t="shared" si="92"/>
        <v>2338.9</v>
      </c>
      <c r="F591" s="4">
        <f t="shared" si="92"/>
        <v>2338.9</v>
      </c>
      <c r="G591" s="4">
        <f t="shared" si="92"/>
        <v>1427.4</v>
      </c>
      <c r="H591" s="4">
        <f t="shared" si="92"/>
        <v>1427.4</v>
      </c>
      <c r="I591" s="1">
        <f>H591/D591</f>
        <v>0.61028688699816158</v>
      </c>
      <c r="J591" s="1">
        <f>G591/E591</f>
        <v>0.61028688699816158</v>
      </c>
      <c r="K591" s="1">
        <f>G591/F591</f>
        <v>0.61028688699816158</v>
      </c>
    </row>
    <row r="592" spans="1:11" ht="24">
      <c r="A592" s="10"/>
      <c r="B592" s="7"/>
      <c r="C592" s="9" t="s">
        <v>14</v>
      </c>
      <c r="D592" s="4">
        <f t="shared" si="92"/>
        <v>2338.9</v>
      </c>
      <c r="E592" s="4">
        <f t="shared" si="92"/>
        <v>2338.9</v>
      </c>
      <c r="F592" s="4">
        <f t="shared" si="92"/>
        <v>2338.9</v>
      </c>
      <c r="G592" s="4">
        <f t="shared" si="92"/>
        <v>1427.4</v>
      </c>
      <c r="H592" s="4">
        <f t="shared" si="92"/>
        <v>1427.4</v>
      </c>
      <c r="I592" s="1">
        <f>H592/D592</f>
        <v>0.61028688699816158</v>
      </c>
      <c r="J592" s="1">
        <f>G592/E592</f>
        <v>0.61028688699816158</v>
      </c>
      <c r="K592" s="1">
        <f>G592/F592</f>
        <v>0.61028688699816158</v>
      </c>
    </row>
    <row r="593" spans="1:11">
      <c r="A593" s="10"/>
      <c r="B593" s="7"/>
      <c r="C593" s="9" t="s">
        <v>15</v>
      </c>
      <c r="D593" s="4">
        <f t="shared" ref="D593:E594" si="93">SUM(D600)</f>
        <v>18924</v>
      </c>
      <c r="E593" s="4">
        <f t="shared" si="93"/>
        <v>18924</v>
      </c>
      <c r="F593" s="2" t="s">
        <v>12</v>
      </c>
      <c r="G593" s="4">
        <f t="shared" ref="G593:H594" si="94">SUM(G600)</f>
        <v>11548.7</v>
      </c>
      <c r="H593" s="4">
        <f t="shared" si="94"/>
        <v>11548.7</v>
      </c>
      <c r="I593" s="1">
        <f>H593/D593</f>
        <v>0.61026738533079694</v>
      </c>
      <c r="J593" s="3" t="s">
        <v>12</v>
      </c>
      <c r="K593" s="3" t="s">
        <v>12</v>
      </c>
    </row>
    <row r="594" spans="1:11" ht="36">
      <c r="A594" s="10"/>
      <c r="B594" s="7"/>
      <c r="C594" s="9" t="s">
        <v>16</v>
      </c>
      <c r="D594" s="4">
        <f t="shared" si="93"/>
        <v>18924</v>
      </c>
      <c r="E594" s="4">
        <f t="shared" si="93"/>
        <v>18924</v>
      </c>
      <c r="F594" s="2" t="s">
        <v>12</v>
      </c>
      <c r="G594" s="4">
        <f t="shared" si="94"/>
        <v>11548.7</v>
      </c>
      <c r="H594" s="4">
        <f t="shared" si="94"/>
        <v>11548.7</v>
      </c>
      <c r="I594" s="1">
        <f>H594/D594</f>
        <v>0.61026738533079694</v>
      </c>
      <c r="J594" s="3" t="s">
        <v>12</v>
      </c>
      <c r="K594" s="3" t="s">
        <v>12</v>
      </c>
    </row>
    <row r="595" spans="1:11">
      <c r="A595" s="10"/>
      <c r="B595" s="7"/>
      <c r="C595" s="9" t="s">
        <v>17</v>
      </c>
      <c r="D595" s="4"/>
      <c r="E595" s="2" t="s">
        <v>12</v>
      </c>
      <c r="F595" s="2" t="s">
        <v>12</v>
      </c>
      <c r="G595" s="2" t="s">
        <v>12</v>
      </c>
      <c r="H595" s="4"/>
      <c r="I595" s="1"/>
      <c r="J595" s="2" t="s">
        <v>12</v>
      </c>
      <c r="K595" s="2" t="s">
        <v>12</v>
      </c>
    </row>
    <row r="596" spans="1:11">
      <c r="A596" s="10"/>
      <c r="B596" s="7"/>
      <c r="C596" s="9" t="s">
        <v>18</v>
      </c>
      <c r="D596" s="4">
        <f t="shared" ref="D596" si="95">SUM(D603)</f>
        <v>4000</v>
      </c>
      <c r="E596" s="2" t="s">
        <v>12</v>
      </c>
      <c r="F596" s="2" t="s">
        <v>12</v>
      </c>
      <c r="G596" s="2" t="s">
        <v>12</v>
      </c>
      <c r="H596" s="4">
        <f t="shared" ref="H596" si="96">SUM(H603)</f>
        <v>0</v>
      </c>
      <c r="I596" s="1">
        <f t="shared" ref="I596" si="97">H596/D596</f>
        <v>0</v>
      </c>
      <c r="J596" s="2" t="s">
        <v>12</v>
      </c>
      <c r="K596" s="2" t="s">
        <v>12</v>
      </c>
    </row>
    <row r="597" spans="1:11">
      <c r="A597" s="10" t="s">
        <v>71</v>
      </c>
      <c r="B597" s="7" t="s">
        <v>38</v>
      </c>
      <c r="C597" s="8" t="s">
        <v>11</v>
      </c>
      <c r="D597" s="2">
        <f>SUM(D598,D600,D603)</f>
        <v>25262.9</v>
      </c>
      <c r="E597" s="2" t="s">
        <v>12</v>
      </c>
      <c r="F597" s="2" t="s">
        <v>12</v>
      </c>
      <c r="G597" s="2" t="s">
        <v>12</v>
      </c>
      <c r="H597" s="2">
        <f>SUM(H598,H600,H603)</f>
        <v>12976.1</v>
      </c>
      <c r="I597" s="3">
        <f>H597/D597</f>
        <v>0.51364253510087909</v>
      </c>
      <c r="J597" s="2" t="s">
        <v>12</v>
      </c>
      <c r="K597" s="2" t="s">
        <v>12</v>
      </c>
    </row>
    <row r="598" spans="1:11">
      <c r="A598" s="10"/>
      <c r="B598" s="7"/>
      <c r="C598" s="9" t="s">
        <v>13</v>
      </c>
      <c r="D598" s="4">
        <v>2338.9</v>
      </c>
      <c r="E598" s="4">
        <v>2338.9</v>
      </c>
      <c r="F598" s="4">
        <v>2338.9</v>
      </c>
      <c r="G598" s="4">
        <v>1427.4</v>
      </c>
      <c r="H598" s="4">
        <f>G598</f>
        <v>1427.4</v>
      </c>
      <c r="I598" s="1">
        <f>H598/D598</f>
        <v>0.61028688699816158</v>
      </c>
      <c r="J598" s="1">
        <f>G598/E598</f>
        <v>0.61028688699816158</v>
      </c>
      <c r="K598" s="1">
        <f>G598/F598</f>
        <v>0.61028688699816158</v>
      </c>
    </row>
    <row r="599" spans="1:11" ht="24">
      <c r="A599" s="10"/>
      <c r="B599" s="7"/>
      <c r="C599" s="9" t="s">
        <v>14</v>
      </c>
      <c r="D599" s="4">
        <v>2338.9</v>
      </c>
      <c r="E599" s="4">
        <f>D599</f>
        <v>2338.9</v>
      </c>
      <c r="F599" s="4">
        <v>2338.9</v>
      </c>
      <c r="G599" s="4">
        <v>1427.4</v>
      </c>
      <c r="H599" s="4">
        <f t="shared" ref="H599:H601" si="98">G599</f>
        <v>1427.4</v>
      </c>
      <c r="I599" s="1">
        <f>H599/D599</f>
        <v>0.61028688699816158</v>
      </c>
      <c r="J599" s="1">
        <f>G599/E599</f>
        <v>0.61028688699816158</v>
      </c>
      <c r="K599" s="1">
        <f>G599/F599</f>
        <v>0.61028688699816158</v>
      </c>
    </row>
    <row r="600" spans="1:11">
      <c r="A600" s="10"/>
      <c r="B600" s="7"/>
      <c r="C600" s="9" t="s">
        <v>15</v>
      </c>
      <c r="D600" s="4">
        <v>18924</v>
      </c>
      <c r="E600" s="4">
        <v>18924</v>
      </c>
      <c r="F600" s="2" t="s">
        <v>12</v>
      </c>
      <c r="G600" s="4">
        <v>11548.7</v>
      </c>
      <c r="H600" s="4">
        <f t="shared" si="98"/>
        <v>11548.7</v>
      </c>
      <c r="I600" s="1">
        <f>H600/D600</f>
        <v>0.61026738533079694</v>
      </c>
      <c r="J600" s="3" t="s">
        <v>12</v>
      </c>
      <c r="K600" s="3" t="s">
        <v>12</v>
      </c>
    </row>
    <row r="601" spans="1:11" ht="36">
      <c r="A601" s="10"/>
      <c r="B601" s="7"/>
      <c r="C601" s="9" t="s">
        <v>16</v>
      </c>
      <c r="D601" s="4">
        <v>18924</v>
      </c>
      <c r="E601" s="4">
        <v>18924</v>
      </c>
      <c r="F601" s="2" t="s">
        <v>12</v>
      </c>
      <c r="G601" s="4">
        <v>11548.7</v>
      </c>
      <c r="H601" s="4">
        <f t="shared" si="98"/>
        <v>11548.7</v>
      </c>
      <c r="I601" s="1">
        <f>H601/D601</f>
        <v>0.61026738533079694</v>
      </c>
      <c r="J601" s="3" t="s">
        <v>12</v>
      </c>
      <c r="K601" s="3" t="s">
        <v>12</v>
      </c>
    </row>
    <row r="602" spans="1:11">
      <c r="A602" s="10"/>
      <c r="B602" s="7"/>
      <c r="C602" s="9" t="s">
        <v>17</v>
      </c>
      <c r="D602" s="4"/>
      <c r="E602" s="2" t="s">
        <v>12</v>
      </c>
      <c r="F602" s="2" t="s">
        <v>12</v>
      </c>
      <c r="G602" s="2" t="s">
        <v>12</v>
      </c>
      <c r="H602" s="4"/>
      <c r="I602" s="1"/>
      <c r="J602" s="2" t="s">
        <v>12</v>
      </c>
      <c r="K602" s="2" t="s">
        <v>12</v>
      </c>
    </row>
    <row r="603" spans="1:11">
      <c r="A603" s="10"/>
      <c r="B603" s="7"/>
      <c r="C603" s="9" t="s">
        <v>18</v>
      </c>
      <c r="D603" s="4">
        <v>4000</v>
      </c>
      <c r="E603" s="2" t="s">
        <v>12</v>
      </c>
      <c r="F603" s="2" t="s">
        <v>12</v>
      </c>
      <c r="G603" s="2" t="s">
        <v>12</v>
      </c>
      <c r="H603" s="4">
        <v>0</v>
      </c>
      <c r="I603" s="1">
        <f t="shared" ref="I603" si="99">H603/D603</f>
        <v>0</v>
      </c>
      <c r="J603" s="2" t="s">
        <v>12</v>
      </c>
      <c r="K603" s="2" t="s">
        <v>12</v>
      </c>
    </row>
  </sheetData>
  <mergeCells count="163">
    <mergeCell ref="A597:A603"/>
    <mergeCell ref="B597:B603"/>
    <mergeCell ref="A498:A504"/>
    <mergeCell ref="B498:B504"/>
    <mergeCell ref="A555:A561"/>
    <mergeCell ref="B555:B561"/>
    <mergeCell ref="A569:A575"/>
    <mergeCell ref="B569:B575"/>
    <mergeCell ref="A590:A596"/>
    <mergeCell ref="B590:B596"/>
    <mergeCell ref="A548:A554"/>
    <mergeCell ref="B548:B554"/>
    <mergeCell ref="A562:A568"/>
    <mergeCell ref="B562:B568"/>
    <mergeCell ref="B527:B533"/>
    <mergeCell ref="B519:B525"/>
    <mergeCell ref="B526:J526"/>
    <mergeCell ref="B534:B540"/>
    <mergeCell ref="A576:A582"/>
    <mergeCell ref="B576:B582"/>
    <mergeCell ref="A583:A589"/>
    <mergeCell ref="B583:B589"/>
    <mergeCell ref="A505:A511"/>
    <mergeCell ref="A519:A547"/>
    <mergeCell ref="A477:A483"/>
    <mergeCell ref="B477:B483"/>
    <mergeCell ref="B449:B455"/>
    <mergeCell ref="A1:K1"/>
    <mergeCell ref="B125:B131"/>
    <mergeCell ref="B83:B89"/>
    <mergeCell ref="B139:B145"/>
    <mergeCell ref="B111:B117"/>
    <mergeCell ref="B24:J24"/>
    <mergeCell ref="B25:B31"/>
    <mergeCell ref="A125:A131"/>
    <mergeCell ref="B61:J61"/>
    <mergeCell ref="B9:B15"/>
    <mergeCell ref="B62:B68"/>
    <mergeCell ref="B40:B46"/>
    <mergeCell ref="B97:B103"/>
    <mergeCell ref="B323:B357"/>
    <mergeCell ref="B132:B138"/>
    <mergeCell ref="A146:A152"/>
    <mergeCell ref="B146:B152"/>
    <mergeCell ref="A337:A343"/>
    <mergeCell ref="A344:A350"/>
    <mergeCell ref="A232:A238"/>
    <mergeCell ref="B153:B159"/>
    <mergeCell ref="A456:A462"/>
    <mergeCell ref="B456:B462"/>
    <mergeCell ref="A463:A469"/>
    <mergeCell ref="B463:B469"/>
    <mergeCell ref="A442:A448"/>
    <mergeCell ref="A470:A476"/>
    <mergeCell ref="B442:B448"/>
    <mergeCell ref="A449:A455"/>
    <mergeCell ref="B470:B476"/>
    <mergeCell ref="A302:A308"/>
    <mergeCell ref="A323:A329"/>
    <mergeCell ref="A316:A322"/>
    <mergeCell ref="A351:A357"/>
    <mergeCell ref="A358:A364"/>
    <mergeCell ref="B302:B322"/>
    <mergeCell ref="B358:B364"/>
    <mergeCell ref="B386:B392"/>
    <mergeCell ref="A330:A336"/>
    <mergeCell ref="A309:A315"/>
    <mergeCell ref="B372:B378"/>
    <mergeCell ref="A372:A378"/>
    <mergeCell ref="A365:A371"/>
    <mergeCell ref="B365:B371"/>
    <mergeCell ref="A76:A82"/>
    <mergeCell ref="A274:A280"/>
    <mergeCell ref="A153:A159"/>
    <mergeCell ref="B174:B180"/>
    <mergeCell ref="A253:A259"/>
    <mergeCell ref="A260:A266"/>
    <mergeCell ref="A267:A273"/>
    <mergeCell ref="B224:K224"/>
    <mergeCell ref="B225:B231"/>
    <mergeCell ref="A83:A89"/>
    <mergeCell ref="A174:A180"/>
    <mergeCell ref="A239:A245"/>
    <mergeCell ref="A217:A231"/>
    <mergeCell ref="A181:A187"/>
    <mergeCell ref="B181:B187"/>
    <mergeCell ref="A97:A103"/>
    <mergeCell ref="A111:A117"/>
    <mergeCell ref="B76:B82"/>
    <mergeCell ref="B232:B301"/>
    <mergeCell ref="A246:A252"/>
    <mergeCell ref="F6:F7"/>
    <mergeCell ref="G6:G7"/>
    <mergeCell ref="H6:H7"/>
    <mergeCell ref="B69:B75"/>
    <mergeCell ref="B118:B124"/>
    <mergeCell ref="A132:A138"/>
    <mergeCell ref="B217:B223"/>
    <mergeCell ref="A139:A145"/>
    <mergeCell ref="A188:A194"/>
    <mergeCell ref="B188:B194"/>
    <mergeCell ref="A69:A75"/>
    <mergeCell ref="A90:A96"/>
    <mergeCell ref="B90:B96"/>
    <mergeCell ref="A104:A110"/>
    <mergeCell ref="B104:B110"/>
    <mergeCell ref="A118:A124"/>
    <mergeCell ref="B209:B216"/>
    <mergeCell ref="B202:B208"/>
    <mergeCell ref="A209:A216"/>
    <mergeCell ref="A195:A201"/>
    <mergeCell ref="B195:B201"/>
    <mergeCell ref="B160:B165"/>
    <mergeCell ref="B166:B173"/>
    <mergeCell ref="A166:A173"/>
    <mergeCell ref="B393:B399"/>
    <mergeCell ref="B407:B413"/>
    <mergeCell ref="B414:B420"/>
    <mergeCell ref="B484:B490"/>
    <mergeCell ref="A491:A497"/>
    <mergeCell ref="A2:K2"/>
    <mergeCell ref="A3:K3"/>
    <mergeCell ref="A4:K4"/>
    <mergeCell ref="A5:K5"/>
    <mergeCell ref="B54:B60"/>
    <mergeCell ref="I6:K6"/>
    <mergeCell ref="A6:A7"/>
    <mergeCell ref="B6:B7"/>
    <mergeCell ref="C6:C7"/>
    <mergeCell ref="A54:A68"/>
    <mergeCell ref="B17:B23"/>
    <mergeCell ref="B32:K32"/>
    <mergeCell ref="D6:D7"/>
    <mergeCell ref="B33:B39"/>
    <mergeCell ref="B16:K16"/>
    <mergeCell ref="A281:A287"/>
    <mergeCell ref="A295:A301"/>
    <mergeCell ref="A288:A294"/>
    <mergeCell ref="E6:E7"/>
    <mergeCell ref="B541:B547"/>
    <mergeCell ref="A9:A53"/>
    <mergeCell ref="B47:B53"/>
    <mergeCell ref="B491:B497"/>
    <mergeCell ref="A484:A490"/>
    <mergeCell ref="A202:A208"/>
    <mergeCell ref="A160:A165"/>
    <mergeCell ref="B505:B511"/>
    <mergeCell ref="A512:A518"/>
    <mergeCell ref="B512:B518"/>
    <mergeCell ref="A435:A441"/>
    <mergeCell ref="B435:B441"/>
    <mergeCell ref="A379:A385"/>
    <mergeCell ref="B379:B385"/>
    <mergeCell ref="A386:A392"/>
    <mergeCell ref="A428:A434"/>
    <mergeCell ref="B428:B434"/>
    <mergeCell ref="A414:A420"/>
    <mergeCell ref="A407:A413"/>
    <mergeCell ref="A400:A406"/>
    <mergeCell ref="A393:A399"/>
    <mergeCell ref="B421:B427"/>
    <mergeCell ref="A421:A427"/>
    <mergeCell ref="B400:B406"/>
  </mergeCells>
  <pageMargins left="0.21" right="0.3" top="0.32" bottom="0.33" header="0.31496062992125984" footer="0.31496062992125984"/>
  <pageSetup paperSize="9" scale="75" fitToHeight="0" orientation="landscape" r:id="rId1"/>
  <rowBreaks count="2" manualBreakCount="2">
    <brk id="547" max="10" man="1"/>
    <brk id="5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Лист1!OLE_LINK96</vt:lpstr>
      <vt:lpstr>Лист1!OLE_LINK98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Нырова Ольга Павловна</cp:lastModifiedBy>
  <cp:lastPrinted>2022-04-01T05:53:02Z</cp:lastPrinted>
  <dcterms:created xsi:type="dcterms:W3CDTF">2019-04-17T08:11:25Z</dcterms:created>
  <dcterms:modified xsi:type="dcterms:W3CDTF">2022-04-25T13:10:50Z</dcterms:modified>
</cp:coreProperties>
</file>