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<sst xmlns="http://schemas.openxmlformats.org/spreadsheetml/2006/main" count="522" uniqueCount="129">
  <si>
    <t>Наименование</t>
  </si>
  <si>
    <t>Ответственный исполнитель (соисполнитель, участник)</t>
  </si>
  <si>
    <t>Источники финансового обеспечения</t>
  </si>
  <si>
    <t>Государственная программа «Развитие транспортной системы до 2020 года»</t>
  </si>
  <si>
    <t>комитет дорожного хозяйства области;</t>
  </si>
  <si>
    <t>комитет капитального строительства области</t>
  </si>
  <si>
    <t xml:space="preserve">всего </t>
  </si>
  <si>
    <t>областной бюджет</t>
  </si>
  <si>
    <t>в том числе по исполнителям:</t>
  </si>
  <si>
    <t xml:space="preserve">Участник: </t>
  </si>
  <si>
    <t>Подпрограмма 1. «Модернизация и развитие транспортного комплекса Саратовской области»</t>
  </si>
  <si>
    <r>
      <t>1.1.</t>
    </r>
    <r>
      <rPr>
        <sz val="7"/>
        <color indexed="8"/>
        <rFont val="Times New Roman"/>
        <family val="1"/>
      </rPr>
      <t xml:space="preserve">              </t>
    </r>
    <r>
      <rPr>
        <sz val="9"/>
        <color indexed="8"/>
        <rFont val="Times New Roman"/>
        <family val="1"/>
      </rPr>
      <t> </t>
    </r>
  </si>
  <si>
    <t>Предоставление субсидий авиакомпаниям, осуществляющим перевозки пассажиров воздушным транспортом</t>
  </si>
  <si>
    <r>
      <t>1.2.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Times New Roman"/>
        <family val="1"/>
      </rPr>
      <t> </t>
    </r>
  </si>
  <si>
    <t>Строительство аэропортового комплекса «Центральный» г. Саратов</t>
  </si>
  <si>
    <r>
      <t>1.3.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Times New Roman"/>
        <family val="1"/>
      </rPr>
      <t> </t>
    </r>
  </si>
  <si>
    <t>Предоставление субсидий предприятиям, осуществляющим перевозки пассажиров речным транспортом в пригородном сообщении</t>
  </si>
  <si>
    <r>
      <t>1.4.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Times New Roman"/>
        <family val="1"/>
      </rPr>
      <t> </t>
    </r>
  </si>
  <si>
    <t>Предоставление субсидий предприятиям, осуществляющим перевозки пассажиров автомобильным и городским электрическим транспортом</t>
  </si>
  <si>
    <r>
      <t>1.5.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Times New Roman"/>
        <family val="1"/>
      </rPr>
      <t> </t>
    </r>
  </si>
  <si>
    <t>Предоставление субсидий предприятиям, осуществляющим перевозки пассажиров жлезнодорожным транспортом в пригородном сообщении</t>
  </si>
  <si>
    <t>Подпрограмма 2 «Модернизация и развитие автомобильных дорог общего пользования регионального и межмуници-пального значения Саратовской области»</t>
  </si>
  <si>
    <t>участник: бюджетное учреждение</t>
  </si>
  <si>
    <t>Подпрограмма 3. «Повышение безопасности дорожного движения в Саратовской области»</t>
  </si>
  <si>
    <t>Подпрограмма 4.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</si>
  <si>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r>
      <t>1.7.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Times New Roman"/>
        <family val="1"/>
      </rPr>
      <t> </t>
    </r>
  </si>
  <si>
    <t>Приобретение автотранспортными организациями и предприятиями области всех форм собственности пассажирского подвижного состава</t>
  </si>
  <si>
    <r>
      <t>1.6.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Times New Roman"/>
        <family val="1"/>
      </rPr>
      <t> </t>
    </r>
  </si>
  <si>
    <t>Предоставление субсидий бюджетным учреждениям на финансовое обеспечение выполнения государственного задания для организации транспортного обслуживания населения на территории области</t>
  </si>
  <si>
    <t>Участник: 
комитет капитального строительства области</t>
  </si>
  <si>
    <t>Ответственный исполнитель, соисполнитель, участник государственной программы (соисполнитель подпрограммы) (далее - исполнитель)</t>
  </si>
  <si>
    <t xml:space="preserve">Утвержденные объемы финансового обеспечения, тыс. руб. </t>
  </si>
  <si>
    <t xml:space="preserve">Кассовое исполнение, </t>
  </si>
  <si>
    <t>тыс. руб.</t>
  </si>
  <si>
    <t>Процент исполнения</t>
  </si>
  <si>
    <t>в ГП</t>
  </si>
  <si>
    <t>в ОБ</t>
  </si>
  <si>
    <t>к ГП</t>
  </si>
  <si>
    <t>к ОБ</t>
  </si>
  <si>
    <t>Подпрограмма 2</t>
  </si>
  <si>
    <t>«Модернизация и развитие автомобильных дорог общего пользования регионального</t>
  </si>
  <si>
    <t>и межмуниципального значения Саратовской области»</t>
  </si>
  <si>
    <t>всего</t>
  </si>
  <si>
    <t>2 630 130,8</t>
  </si>
  <si>
    <t>2 624 130,8</t>
  </si>
  <si>
    <t>713 283,5</t>
  </si>
  <si>
    <t>в том числе софинансируемые из федерального бюджета</t>
  </si>
  <si>
    <t>федеральный бюджет</t>
  </si>
  <si>
    <t>в том числе на софинансирование расходных обязательств области</t>
  </si>
  <si>
    <t>местные бюджеты</t>
  </si>
  <si>
    <t>внебюджетные источники</t>
  </si>
  <si>
    <t>комитет дорожного хозяйства области</t>
  </si>
  <si>
    <r>
      <t xml:space="preserve">Основное мероприятие 2.1 </t>
    </r>
    <r>
      <rPr>
        <sz val="11"/>
        <color indexed="8"/>
        <rFont val="Times New Roman"/>
        <family val="1"/>
      </rPr>
      <t>«Строительство</t>
    </r>
  </si>
  <si>
    <t>и реконструкция автомобильных дорог общего пользования регионального</t>
  </si>
  <si>
    <t>и межмуниципального значения, мостов и мостовых переходов, находящихся</t>
  </si>
  <si>
    <t>в государственной собственности области,</t>
  </si>
  <si>
    <t>за счет средств областного дорожного фонда»,</t>
  </si>
  <si>
    <t>в том числе:</t>
  </si>
  <si>
    <t>85 345,4</t>
  </si>
  <si>
    <t>16 057,0</t>
  </si>
  <si>
    <r>
      <t xml:space="preserve">контрольное событие </t>
    </r>
    <r>
      <rPr>
        <sz val="11"/>
        <color indexed="8"/>
        <rFont val="Times New Roman"/>
        <family val="1"/>
      </rPr>
      <t>2.1.1. Строительство мостового перехода через судоходный канал</t>
    </r>
  </si>
  <si>
    <t>в г. Балаково Саратовской области</t>
  </si>
  <si>
    <t>85 279,6</t>
  </si>
  <si>
    <t>контрольное событие 2.1.2. Строительство автодороги Самара – Пугачев – Энгельс – Волгоград на участке км 501 – граница Волгоградской области</t>
  </si>
  <si>
    <t>в Ровенском районе Саратовской области</t>
  </si>
  <si>
    <t>Контрольное событие 2.1.3. Проектно-изыскательские, научно-исследовательские, опытно-конструкторские работы по объектам строительства</t>
  </si>
  <si>
    <t>на автомобильных дорогах общего пользования регионального</t>
  </si>
  <si>
    <t>и межмуниципального значения и искусственных сооружений на них, находящихся</t>
  </si>
  <si>
    <t>в государственной собственности области</t>
  </si>
  <si>
    <t>Основное мероприятие 2.2</t>
  </si>
  <si>
    <t>«Капитальный ремонт, ремонт</t>
  </si>
  <si>
    <t>и содержание автомобильных дорог общего пользования регионального</t>
  </si>
  <si>
    <t>и межмуниципального значения, мостов и иных искусственных сооружений на них, находящихся</t>
  </si>
  <si>
    <t>в государственной собственности области, за счет средств областного дорожного фонда»</t>
  </si>
  <si>
    <t>2 318 585,4</t>
  </si>
  <si>
    <t>2 312 585,4</t>
  </si>
  <si>
    <t>693 426,5</t>
  </si>
  <si>
    <t>Основное мероприятие 2.3</t>
  </si>
  <si>
    <t>«Субсидия бюджетам муниципальных районов области на проектирование и строительство (реконструкцию) автомобильных дорог общего пользования местного значения с твердым покрытием</t>
  </si>
  <si>
    <t>до сельских населенных пунктов,</t>
  </si>
  <si>
    <t>не имеющих круглогодичной связи с сетью автомобильных дорог общего пользования за счет средств областного дорожного фонда»</t>
  </si>
  <si>
    <t>комитет дорожного хозяйства области; органы местного самоуправления области</t>
  </si>
  <si>
    <t>(по согласованию)</t>
  </si>
  <si>
    <t>145 000,0</t>
  </si>
  <si>
    <t>Основное мероприятие 2.4</t>
  </si>
  <si>
    <t>«Субсидия бюджетным учреждениям</t>
  </si>
  <si>
    <t>на финансовое обеспечение выполнения государственного задания в сфере использования автомобильных дорог</t>
  </si>
  <si>
    <t>и осуществления дорожной деятельности</t>
  </si>
  <si>
    <t>за счет средств областного дорожного фонда»</t>
  </si>
  <si>
    <t>государственное бюджетное учреждение области «Дирекция автомобильных дорог»</t>
  </si>
  <si>
    <t>81 200,0</t>
  </si>
  <si>
    <t>3 800,0</t>
  </si>
  <si>
    <t>Утвержденные объемы финансового обеспечения, тыс. рублей</t>
  </si>
  <si>
    <t>В ГП</t>
  </si>
  <si>
    <t>В ОБ</t>
  </si>
  <si>
    <t>Кассовое исполнение, тыс.руб.</t>
  </si>
  <si>
    <t xml:space="preserve">федеральный бюджет </t>
  </si>
  <si>
    <t xml:space="preserve">внебюджетные источники </t>
  </si>
  <si>
    <t>Основное 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фонда», в том числе:</t>
  </si>
  <si>
    <t xml:space="preserve">Основное мероприятие 2.2
«Капитальный ремонт, ремонт 
и содержание автомобильных дорог общего пользования регионального 
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
</t>
  </si>
  <si>
    <t xml:space="preserve">Основное мероприятие 2.3
«Субсидия бюджетам муниципальных районов области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областного дорожного фонда»
</t>
  </si>
  <si>
    <t xml:space="preserve">Основное мероприятие 2.4
«Субсидия бюджетным учреждениям 
на финансовое обеспечение выполнения государственного задания в сфере использования автомобильных дорог 
и осуществления дорожной деятельности 
за счет средств областного дорожного фонда»
</t>
  </si>
  <si>
    <t>3.2. Комплексное развитие автоматизирован-ных систем фиксации нарушений правил дорожного движения на территории Саратовской области</t>
  </si>
  <si>
    <t>3.1.   Обеспечение функционирования автоматической системы фотовидеофиксации нарушений правил дорожного движения на территории Саратовской области</t>
  </si>
  <si>
    <t>4.1.   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</t>
  </si>
  <si>
    <t>4.2. Проектирование и оснащение регионального навигационно-информационного центра Саратовской области</t>
  </si>
  <si>
    <t>Исполнено</t>
  </si>
  <si>
    <t>Фактическое исполнение, тыс.руб.</t>
  </si>
  <si>
    <r>
      <t>Таблица №1 (</t>
    </r>
    <r>
      <rPr>
        <sz val="11"/>
        <color indexed="8"/>
        <rFont val="Times New Roman"/>
        <family val="1"/>
      </rPr>
      <t>приложение №16</t>
    </r>
    <r>
      <rPr>
        <i/>
        <sz val="11"/>
        <color indexed="8"/>
        <rFont val="Times New Roman"/>
        <family val="1"/>
      </rPr>
      <t xml:space="preserve"> к постановлению 
Правительства области от 25 июля 2013 года № 362-П)
</t>
    </r>
  </si>
  <si>
    <t>Сведения
о расходах на реализацию государственной программы
Саратовской области «Развитие транспортной системы до 2020 года»
произведенных за 6 месяцев 2015 года за счет соответствующих источников финансового обеспечения</t>
  </si>
  <si>
    <t>министерство транспорта и дорожного хозяйства области</t>
  </si>
  <si>
    <t>Соисполнитель: министерство социального развития области</t>
  </si>
  <si>
    <t>Участник: 
министерство социального развития области</t>
  </si>
  <si>
    <r>
      <t xml:space="preserve">Исполнитель: </t>
    </r>
    <r>
      <rPr>
        <sz val="9"/>
        <color indexed="8"/>
        <rFont val="Times New Roman"/>
        <family val="1"/>
      </rPr>
      <t>министерство транспорта и дорожного хозяйства области</t>
    </r>
  </si>
  <si>
    <r>
      <t xml:space="preserve">Исполнитель: </t>
    </r>
    <r>
      <rPr>
        <sz val="9"/>
        <color indexed="8"/>
        <rFont val="Times New Roman"/>
        <family val="1"/>
      </rPr>
      <t xml:space="preserve"> министерство транспорта и дорожного хозяйства области</t>
    </r>
  </si>
  <si>
    <t>Исполнитель: 
министерство транспорта и дорожного хозяйства области;
министерство социального развития области;</t>
  </si>
  <si>
    <r>
      <t xml:space="preserve">Исполнитель: 
</t>
    </r>
    <r>
      <rPr>
        <sz val="9"/>
        <color indexed="8"/>
        <rFont val="Times New Roman"/>
        <family val="1"/>
      </rPr>
      <t>министерство транспорта и дорожного хозяйства области;
министерство социального развития области;</t>
    </r>
  </si>
  <si>
    <t>министерство транспорта и дорожного хозяйства области;
министерство социального развития области;
комитет капитального строительства области</t>
  </si>
  <si>
    <t>Исполнитель:министерство транспорта и дорожного хозяйства области</t>
  </si>
  <si>
    <t>Исполнитель: министерство транспорта и дорожного хозяйства области</t>
  </si>
  <si>
    <t xml:space="preserve">министерство транспорта и дорожного хозяйства области; органы местного самоуправления области
(по согласованию)
</t>
  </si>
  <si>
    <t xml:space="preserve">министерство транспорта и дорожного хозяйства области;
государственное бюджетное учреждение области «Дирекция автомобильных дорог» 
(по согласованию)
</t>
  </si>
  <si>
    <t xml:space="preserve">контрольное событие 2.1.2.1. Строительство автодороги Самара – Пугачев – Энгельс – Волгоград на участке км 501 – граница Волгоградской области в Ровенском районе Саратовской области
</t>
  </si>
  <si>
    <t>Контрольное событие 2.1.2.2. Реконструкция автомобильной дороги Энгельс-Ершов-Озинки на участке км 83 – км 88 в Федоровском районе Саратовской области</t>
  </si>
  <si>
    <t>Контрольное событие 2.1.2.3.  Реконструкция автоподъезда к с.Подлесное от автомобильной дороги Хвалынск – Ивановка – Алексеевка - автомобильная дорога Сызрань – Саратов - Волгоград в Хвалынском районе Саратовской области</t>
  </si>
  <si>
    <t xml:space="preserve">контрольное событие 2.1.1.1. Строительство мостового перехода через судоходный канал 
в г. Балаково Саратовской области
</t>
  </si>
  <si>
    <t xml:space="preserve">Основное мероприятие 2.5
«Субсидия бюджетам муниципальных районов области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областного дорожного фонда»
</t>
  </si>
  <si>
    <t>Основное мероприятие 2.6
«Субсидия бюджетам городских округов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фонда»</t>
  </si>
  <si>
    <t>Контрольное событие 2.1.2.14.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</si>
</sst>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45" fillId="0" borderId="10" xfId="0" applyNumberFormat="1" applyFont="1" applyFill="1" applyBorder="1" applyAlignment="1">
      <alignment vertical="top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vertical="top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vertical="top" wrapText="1"/>
    </xf>
    <xf numFmtId="164" fontId="47" fillId="0" borderId="12" xfId="0" applyNumberFormat="1" applyFont="1" applyFill="1" applyBorder="1" applyAlignment="1">
      <alignment horizontal="left" vertical="top" wrapText="1" indent="2"/>
    </xf>
    <xf numFmtId="164" fontId="47" fillId="0" borderId="12" xfId="0" applyNumberFormat="1" applyFont="1" applyFill="1" applyBorder="1" applyAlignment="1">
      <alignment horizontal="left" vertical="top" wrapText="1"/>
    </xf>
    <xf numFmtId="164" fontId="47" fillId="0" borderId="13" xfId="0" applyNumberFormat="1" applyFont="1" applyFill="1" applyBorder="1" applyAlignment="1">
      <alignment horizontal="left" vertical="top" wrapText="1" indent="2"/>
    </xf>
    <xf numFmtId="164" fontId="47" fillId="0" borderId="11" xfId="0" applyNumberFormat="1" applyFont="1" applyFill="1" applyBorder="1" applyAlignment="1">
      <alignment horizontal="left" vertical="top" wrapText="1"/>
    </xf>
    <xf numFmtId="164" fontId="45" fillId="0" borderId="11" xfId="0" applyNumberFormat="1" applyFont="1" applyFill="1" applyBorder="1" applyAlignment="1">
      <alignment horizontal="center" vertical="top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51" fillId="0" borderId="15" xfId="0" applyFont="1" applyBorder="1" applyAlignment="1">
      <alignment horizontal="justify" vertical="top" wrapText="1"/>
    </xf>
    <xf numFmtId="0" fontId="52" fillId="0" borderId="19" xfId="0" applyFont="1" applyBorder="1" applyAlignment="1">
      <alignment horizontal="justify" vertical="top" wrapText="1"/>
    </xf>
    <xf numFmtId="0" fontId="51" fillId="0" borderId="17" xfId="0" applyFont="1" applyBorder="1" applyAlignment="1">
      <alignment vertical="top" wrapText="1"/>
    </xf>
    <xf numFmtId="0" fontId="50" fillId="0" borderId="17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165" fontId="48" fillId="0" borderId="11" xfId="0" applyNumberFormat="1" applyFont="1" applyFill="1" applyBorder="1" applyAlignment="1">
      <alignment horizontal="center" vertical="center" wrapText="1"/>
    </xf>
    <xf numFmtId="165" fontId="46" fillId="0" borderId="11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Fill="1" applyAlignment="1">
      <alignment horizontal="right" vertical="center" wrapText="1"/>
    </xf>
    <xf numFmtId="164" fontId="54" fillId="0" borderId="20" xfId="0" applyNumberFormat="1" applyFont="1" applyFill="1" applyBorder="1" applyAlignment="1">
      <alignment horizontal="center" vertical="center" wrapText="1"/>
    </xf>
    <xf numFmtId="164" fontId="54" fillId="0" borderId="20" xfId="0" applyNumberFormat="1" applyFont="1" applyFill="1" applyBorder="1" applyAlignment="1">
      <alignment horizontal="center" vertical="center"/>
    </xf>
    <xf numFmtId="164" fontId="45" fillId="0" borderId="13" xfId="0" applyNumberFormat="1" applyFont="1" applyFill="1" applyBorder="1" applyAlignment="1">
      <alignment horizontal="center" vertical="top" wrapText="1"/>
    </xf>
    <xf numFmtId="164" fontId="45" fillId="0" borderId="21" xfId="0" applyNumberFormat="1" applyFont="1" applyFill="1" applyBorder="1" applyAlignment="1">
      <alignment horizontal="center" vertical="top" wrapText="1"/>
    </xf>
    <xf numFmtId="164" fontId="45" fillId="0" borderId="22" xfId="0" applyNumberFormat="1" applyFont="1" applyFill="1" applyBorder="1" applyAlignment="1">
      <alignment horizontal="center" vertical="top" wrapText="1"/>
    </xf>
    <xf numFmtId="164" fontId="45" fillId="0" borderId="23" xfId="0" applyNumberFormat="1" applyFont="1" applyFill="1" applyBorder="1" applyAlignment="1">
      <alignment horizontal="center" vertical="top" wrapText="1"/>
    </xf>
    <xf numFmtId="164" fontId="47" fillId="0" borderId="12" xfId="0" applyNumberFormat="1" applyFont="1" applyFill="1" applyBorder="1" applyAlignment="1">
      <alignment horizontal="left" vertical="top" wrapText="1"/>
    </xf>
    <xf numFmtId="164" fontId="47" fillId="0" borderId="24" xfId="0" applyNumberFormat="1" applyFont="1" applyFill="1" applyBorder="1" applyAlignment="1">
      <alignment horizontal="left" vertical="top" wrapText="1"/>
    </xf>
    <xf numFmtId="164" fontId="47" fillId="0" borderId="25" xfId="0" applyNumberFormat="1" applyFont="1" applyFill="1" applyBorder="1" applyAlignment="1">
      <alignment horizontal="left" vertical="top" wrapText="1"/>
    </xf>
    <xf numFmtId="164" fontId="47" fillId="0" borderId="24" xfId="0" applyNumberFormat="1" applyFont="1" applyFill="1" applyBorder="1" applyAlignment="1">
      <alignment horizontal="center" vertical="top" wrapText="1"/>
    </xf>
    <xf numFmtId="164" fontId="47" fillId="0" borderId="25" xfId="0" applyNumberFormat="1" applyFont="1" applyFill="1" applyBorder="1" applyAlignment="1">
      <alignment horizontal="center" vertical="top" wrapText="1"/>
    </xf>
    <xf numFmtId="164" fontId="47" fillId="0" borderId="11" xfId="0" applyNumberFormat="1" applyFont="1" applyFill="1" applyBorder="1" applyAlignment="1">
      <alignment horizontal="left" vertical="top" wrapText="1"/>
    </xf>
    <xf numFmtId="164" fontId="47" fillId="0" borderId="12" xfId="0" applyNumberFormat="1" applyFont="1" applyFill="1" applyBorder="1" applyAlignment="1">
      <alignment vertical="top" wrapText="1"/>
    </xf>
    <xf numFmtId="164" fontId="47" fillId="0" borderId="24" xfId="0" applyNumberFormat="1" applyFont="1" applyFill="1" applyBorder="1" applyAlignment="1">
      <alignment vertical="top" wrapText="1"/>
    </xf>
    <xf numFmtId="164" fontId="47" fillId="0" borderId="25" xfId="0" applyNumberFormat="1" applyFont="1" applyFill="1" applyBorder="1" applyAlignment="1">
      <alignment vertical="top" wrapText="1"/>
    </xf>
    <xf numFmtId="164" fontId="47" fillId="0" borderId="22" xfId="0" applyNumberFormat="1" applyFont="1" applyFill="1" applyBorder="1" applyAlignment="1">
      <alignment horizontal="left"/>
    </xf>
    <xf numFmtId="164" fontId="55" fillId="0" borderId="26" xfId="0" applyNumberFormat="1" applyFont="1" applyFill="1" applyBorder="1" applyAlignment="1">
      <alignment horizontal="left"/>
    </xf>
    <xf numFmtId="164" fontId="45" fillId="0" borderId="12" xfId="0" applyNumberFormat="1" applyFont="1" applyFill="1" applyBorder="1" applyAlignment="1">
      <alignment horizontal="center" vertical="top" wrapText="1"/>
    </xf>
    <xf numFmtId="164" fontId="45" fillId="0" borderId="24" xfId="0" applyNumberFormat="1" applyFont="1" applyFill="1" applyBorder="1" applyAlignment="1">
      <alignment horizontal="center" vertical="top" wrapText="1"/>
    </xf>
    <xf numFmtId="164" fontId="45" fillId="0" borderId="25" xfId="0" applyNumberFormat="1" applyFont="1" applyFill="1" applyBorder="1" applyAlignment="1">
      <alignment horizontal="center" vertical="top" wrapText="1"/>
    </xf>
    <xf numFmtId="164" fontId="47" fillId="0" borderId="27" xfId="0" applyNumberFormat="1" applyFont="1" applyFill="1" applyBorder="1" applyAlignment="1">
      <alignment vertical="top" wrapText="1"/>
    </xf>
    <xf numFmtId="164" fontId="47" fillId="0" borderId="11" xfId="0" applyNumberFormat="1" applyFont="1" applyFill="1" applyBorder="1" applyAlignment="1">
      <alignment vertical="top" wrapText="1"/>
    </xf>
    <xf numFmtId="164" fontId="56" fillId="0" borderId="25" xfId="0" applyNumberFormat="1" applyFont="1" applyFill="1" applyBorder="1" applyAlignment="1">
      <alignment vertical="top" wrapText="1"/>
    </xf>
    <xf numFmtId="164" fontId="56" fillId="0" borderId="11" xfId="0" applyNumberFormat="1" applyFont="1" applyFill="1" applyBorder="1" applyAlignment="1">
      <alignment vertical="top" wrapText="1"/>
    </xf>
    <xf numFmtId="164" fontId="56" fillId="0" borderId="24" xfId="0" applyNumberFormat="1" applyFont="1" applyFill="1" applyBorder="1" applyAlignment="1">
      <alignment horizontal="left" vertical="top" wrapText="1"/>
    </xf>
    <xf numFmtId="164" fontId="45" fillId="0" borderId="27" xfId="0" applyNumberFormat="1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/>
    </xf>
    <xf numFmtId="164" fontId="56" fillId="0" borderId="12" xfId="0" applyNumberFormat="1" applyFont="1" applyFill="1" applyBorder="1" applyAlignment="1">
      <alignment horizontal="center" vertical="top" wrapText="1"/>
    </xf>
    <xf numFmtId="164" fontId="56" fillId="0" borderId="24" xfId="0" applyNumberFormat="1" applyFont="1" applyFill="1" applyBorder="1" applyAlignment="1">
      <alignment horizontal="center" vertical="top" wrapText="1"/>
    </xf>
    <xf numFmtId="164" fontId="56" fillId="0" borderId="25" xfId="0" applyNumberFormat="1" applyFont="1" applyFill="1" applyBorder="1" applyAlignment="1">
      <alignment horizontal="center" vertical="top" wrapText="1"/>
    </xf>
    <xf numFmtId="164" fontId="56" fillId="0" borderId="11" xfId="0" applyNumberFormat="1" applyFont="1" applyFill="1" applyBorder="1" applyAlignment="1">
      <alignment horizontal="left" vertical="top" wrapText="1"/>
    </xf>
    <xf numFmtId="164" fontId="47" fillId="0" borderId="23" xfId="0" applyNumberFormat="1" applyFont="1" applyFill="1" applyBorder="1" applyAlignment="1">
      <alignment horizontal="left" vertical="top" wrapText="1"/>
    </xf>
    <xf numFmtId="164" fontId="47" fillId="0" borderId="10" xfId="0" applyNumberFormat="1" applyFont="1" applyFill="1" applyBorder="1" applyAlignment="1">
      <alignment horizontal="left" vertical="top" wrapText="1"/>
    </xf>
    <xf numFmtId="164" fontId="47" fillId="0" borderId="21" xfId="0" applyNumberFormat="1" applyFont="1" applyFill="1" applyBorder="1" applyAlignment="1">
      <alignment horizontal="left" vertical="top" wrapText="1"/>
    </xf>
    <xf numFmtId="164" fontId="56" fillId="0" borderId="28" xfId="0" applyNumberFormat="1" applyFont="1" applyFill="1" applyBorder="1" applyAlignment="1">
      <alignment horizontal="left" vertical="top" wrapText="1"/>
    </xf>
    <xf numFmtId="164" fontId="56" fillId="0" borderId="25" xfId="0" applyNumberFormat="1" applyFont="1" applyFill="1" applyBorder="1" applyAlignment="1">
      <alignment horizontal="left" vertical="top" wrapText="1"/>
    </xf>
    <xf numFmtId="0" fontId="51" fillId="0" borderId="29" xfId="0" applyFont="1" applyBorder="1" applyAlignment="1">
      <alignment horizontal="justify" vertical="top" wrapText="1"/>
    </xf>
    <xf numFmtId="0" fontId="51" fillId="0" borderId="17" xfId="0" applyFont="1" applyBorder="1" applyAlignment="1">
      <alignment horizontal="justify" vertical="top" wrapText="1"/>
    </xf>
    <xf numFmtId="0" fontId="51" fillId="0" borderId="18" xfId="0" applyFont="1" applyBorder="1" applyAlignment="1">
      <alignment horizontal="justify" vertical="top" wrapText="1"/>
    </xf>
    <xf numFmtId="0" fontId="52" fillId="0" borderId="29" xfId="0" applyFont="1" applyBorder="1" applyAlignment="1">
      <alignment horizontal="justify" vertical="top" wrapText="1"/>
    </xf>
    <xf numFmtId="0" fontId="52" fillId="0" borderId="17" xfId="0" applyFont="1" applyBorder="1" applyAlignment="1">
      <alignment horizontal="justify" vertical="top" wrapText="1"/>
    </xf>
    <xf numFmtId="0" fontId="52" fillId="0" borderId="18" xfId="0" applyFont="1" applyBorder="1" applyAlignment="1">
      <alignment horizontal="justify" vertical="top" wrapText="1"/>
    </xf>
    <xf numFmtId="0" fontId="51" fillId="0" borderId="29" xfId="0" applyFont="1" applyBorder="1" applyAlignment="1">
      <alignment vertical="top" wrapText="1"/>
    </xf>
    <xf numFmtId="0" fontId="51" fillId="0" borderId="17" xfId="0" applyFont="1" applyBorder="1" applyAlignment="1">
      <alignment vertical="top" wrapText="1"/>
    </xf>
    <xf numFmtId="0" fontId="51" fillId="0" borderId="18" xfId="0" applyFont="1" applyBorder="1" applyAlignment="1">
      <alignment vertical="top" wrapText="1"/>
    </xf>
    <xf numFmtId="0" fontId="49" fillId="0" borderId="29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1" fillId="0" borderId="30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49" fillId="0" borderId="30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3"/>
  <sheetViews>
    <sheetView tabSelected="1" view="pageBreakPreview" zoomScaleSheetLayoutView="100" zoomScalePageLayoutView="0" workbookViewId="0" topLeftCell="A1">
      <selection activeCell="H46" sqref="H46"/>
    </sheetView>
  </sheetViews>
  <sheetFormatPr defaultColWidth="9.140625" defaultRowHeight="15"/>
  <cols>
    <col min="1" max="1" width="30.8515625" style="1" customWidth="1"/>
    <col min="2" max="2" width="26.7109375" style="1" customWidth="1"/>
    <col min="3" max="3" width="23.28125" style="1" customWidth="1"/>
    <col min="4" max="4" width="15.57421875" style="1" customWidth="1"/>
    <col min="5" max="5" width="14.28125" style="1" customWidth="1"/>
    <col min="6" max="7" width="15.421875" style="1" customWidth="1"/>
    <col min="8" max="8" width="9.8515625" style="1" customWidth="1"/>
    <col min="9" max="9" width="8.421875" style="1" customWidth="1"/>
    <col min="10" max="16384" width="9.140625" style="1" customWidth="1"/>
  </cols>
  <sheetData>
    <row r="1" spans="4:9" ht="51" customHeight="1">
      <c r="D1" s="28" t="s">
        <v>108</v>
      </c>
      <c r="E1" s="28"/>
      <c r="F1" s="28"/>
      <c r="G1" s="28"/>
      <c r="H1" s="28"/>
      <c r="I1" s="28"/>
    </row>
    <row r="2" spans="1:9" ht="63" customHeight="1">
      <c r="A2" s="29" t="s">
        <v>109</v>
      </c>
      <c r="B2" s="30"/>
      <c r="C2" s="30"/>
      <c r="D2" s="30"/>
      <c r="E2" s="30"/>
      <c r="F2" s="30"/>
      <c r="G2" s="30"/>
      <c r="H2" s="30"/>
      <c r="I2" s="30"/>
    </row>
    <row r="3" spans="1:9" ht="13.5" customHeight="1">
      <c r="A3" s="46" t="s">
        <v>0</v>
      </c>
      <c r="B3" s="46" t="s">
        <v>1</v>
      </c>
      <c r="C3" s="46" t="s">
        <v>2</v>
      </c>
      <c r="D3" s="31" t="s">
        <v>92</v>
      </c>
      <c r="E3" s="32"/>
      <c r="F3" s="54" t="s">
        <v>106</v>
      </c>
      <c r="G3" s="55"/>
      <c r="H3" s="31" t="s">
        <v>34</v>
      </c>
      <c r="I3" s="32"/>
    </row>
    <row r="4" spans="1:9" ht="24.75" customHeight="1">
      <c r="A4" s="47"/>
      <c r="B4" s="47"/>
      <c r="C4" s="47"/>
      <c r="D4" s="33"/>
      <c r="E4" s="34"/>
      <c r="F4" s="46" t="s">
        <v>95</v>
      </c>
      <c r="G4" s="46" t="s">
        <v>107</v>
      </c>
      <c r="H4" s="33"/>
      <c r="I4" s="34"/>
    </row>
    <row r="5" spans="1:9" ht="12.75" customHeight="1">
      <c r="A5" s="48"/>
      <c r="B5" s="48"/>
      <c r="C5" s="48"/>
      <c r="D5" s="11" t="s">
        <v>93</v>
      </c>
      <c r="E5" s="11" t="s">
        <v>94</v>
      </c>
      <c r="F5" s="48"/>
      <c r="G5" s="48"/>
      <c r="H5" s="11" t="s">
        <v>37</v>
      </c>
      <c r="I5" s="11" t="s">
        <v>38</v>
      </c>
    </row>
    <row r="6" spans="1:9" ht="18" customHeight="1">
      <c r="A6" s="49" t="s">
        <v>3</v>
      </c>
      <c r="B6" s="56" t="s">
        <v>117</v>
      </c>
      <c r="C6" s="2" t="s">
        <v>6</v>
      </c>
      <c r="D6" s="3">
        <f>SUM(D14+D21+D28)</f>
        <v>5095502.2</v>
      </c>
      <c r="E6" s="3">
        <f>SUM(E14+E21+E28)</f>
        <v>7921575.2</v>
      </c>
      <c r="F6" s="3">
        <f>SUM(F14+F21+F28)</f>
        <v>1531261.34</v>
      </c>
      <c r="G6" s="3">
        <f>SUM(G14+G21+G28)</f>
        <v>1828214.692</v>
      </c>
      <c r="H6" s="26">
        <f>F6/D6</f>
        <v>0.30051234989163583</v>
      </c>
      <c r="I6" s="26">
        <f>F6/E6</f>
        <v>0.1933026325370237</v>
      </c>
    </row>
    <row r="7" spans="1:9" ht="24" customHeight="1">
      <c r="A7" s="49"/>
      <c r="B7" s="57"/>
      <c r="C7" s="4" t="s">
        <v>7</v>
      </c>
      <c r="D7" s="5">
        <f>D15+D22+D29</f>
        <v>3507702.1999999997</v>
      </c>
      <c r="E7" s="5">
        <f>E15+E22+E29</f>
        <v>4345642.3</v>
      </c>
      <c r="F7" s="5">
        <f>F15+F22+F29</f>
        <v>854027.44</v>
      </c>
      <c r="G7" s="5">
        <f>G15+G22+G29</f>
        <v>1260980.7920000001</v>
      </c>
      <c r="H7" s="25">
        <f aca="true" t="shared" si="0" ref="H7:H12">F7/D7</f>
        <v>0.24347204845382828</v>
      </c>
      <c r="I7" s="25">
        <f>F7/E7</f>
        <v>0.1965250200183296</v>
      </c>
    </row>
    <row r="8" spans="1:9" ht="24" customHeight="1">
      <c r="A8" s="49"/>
      <c r="B8" s="57"/>
      <c r="C8" s="4" t="s">
        <v>46</v>
      </c>
      <c r="D8" s="5">
        <f>D16</f>
        <v>26316</v>
      </c>
      <c r="E8" s="5">
        <f>E16</f>
        <v>126302.6</v>
      </c>
      <c r="F8" s="5">
        <f>F16</f>
        <v>42899.8</v>
      </c>
      <c r="G8" s="5">
        <f>G16</f>
        <v>100250.1</v>
      </c>
      <c r="H8" s="25">
        <f t="shared" si="0"/>
        <v>1.6301793585651316</v>
      </c>
      <c r="I8" s="25">
        <f>F8/E8</f>
        <v>0.3396588827150035</v>
      </c>
    </row>
    <row r="9" spans="1:9" ht="18.75" customHeight="1">
      <c r="A9" s="49"/>
      <c r="B9" s="57"/>
      <c r="C9" s="4" t="s">
        <v>96</v>
      </c>
      <c r="D9" s="5">
        <f aca="true" t="shared" si="1" ref="D9:G12">D17+D24+D31</f>
        <v>672500</v>
      </c>
      <c r="E9" s="5">
        <f t="shared" si="1"/>
        <v>3575932.9</v>
      </c>
      <c r="F9" s="5">
        <f t="shared" si="1"/>
        <v>472412.7</v>
      </c>
      <c r="G9" s="5">
        <f t="shared" si="1"/>
        <v>362412.7</v>
      </c>
      <c r="H9" s="25">
        <f t="shared" si="0"/>
        <v>0.7024724163568773</v>
      </c>
      <c r="I9" s="25">
        <f>F9/E9</f>
        <v>0.13210893862130355</v>
      </c>
    </row>
    <row r="10" spans="1:9" ht="37.5" customHeight="1">
      <c r="A10" s="49"/>
      <c r="B10" s="57"/>
      <c r="C10" s="4" t="s">
        <v>48</v>
      </c>
      <c r="D10" s="5">
        <f>D18</f>
        <v>500000</v>
      </c>
      <c r="E10" s="5">
        <f>E18</f>
        <v>2101826.6</v>
      </c>
      <c r="F10" s="5">
        <f>F18</f>
        <v>0</v>
      </c>
      <c r="G10" s="5">
        <f>G18</f>
        <v>0</v>
      </c>
      <c r="H10" s="25">
        <f t="shared" si="0"/>
        <v>0</v>
      </c>
      <c r="I10" s="25">
        <f>F10/E10</f>
        <v>0</v>
      </c>
    </row>
    <row r="11" spans="1:9" ht="15">
      <c r="A11" s="49"/>
      <c r="B11" s="57"/>
      <c r="C11" s="4" t="s">
        <v>49</v>
      </c>
      <c r="D11" s="5">
        <f t="shared" si="1"/>
        <v>10000</v>
      </c>
      <c r="E11" s="5">
        <f t="shared" si="1"/>
        <v>0</v>
      </c>
      <c r="F11" s="5">
        <f t="shared" si="1"/>
        <v>0</v>
      </c>
      <c r="G11" s="5">
        <f t="shared" si="1"/>
        <v>0</v>
      </c>
      <c r="H11" s="25">
        <f t="shared" si="0"/>
        <v>0</v>
      </c>
      <c r="I11" s="25">
        <v>0</v>
      </c>
    </row>
    <row r="12" spans="1:9" ht="15">
      <c r="A12" s="49"/>
      <c r="B12" s="58"/>
      <c r="C12" s="4" t="s">
        <v>97</v>
      </c>
      <c r="D12" s="5">
        <f t="shared" si="1"/>
        <v>905300</v>
      </c>
      <c r="E12" s="5"/>
      <c r="F12" s="5">
        <f t="shared" si="1"/>
        <v>204821.2</v>
      </c>
      <c r="G12" s="5">
        <f t="shared" si="1"/>
        <v>204821.2</v>
      </c>
      <c r="H12" s="25">
        <f t="shared" si="0"/>
        <v>0.22624676902684193</v>
      </c>
      <c r="I12" s="25"/>
    </row>
    <row r="13" spans="1:9" ht="15">
      <c r="A13" s="50"/>
      <c r="B13" s="51" t="s">
        <v>8</v>
      </c>
      <c r="C13" s="52"/>
      <c r="D13" s="52"/>
      <c r="E13" s="52"/>
      <c r="F13" s="52"/>
      <c r="G13" s="52"/>
      <c r="H13" s="52"/>
      <c r="I13" s="52"/>
    </row>
    <row r="14" spans="1:9" ht="15">
      <c r="A14" s="50"/>
      <c r="B14" s="40" t="s">
        <v>113</v>
      </c>
      <c r="C14" s="2" t="s">
        <v>6</v>
      </c>
      <c r="D14" s="3">
        <f>SUM(D15,D17,D19,D20)</f>
        <v>4502368.9</v>
      </c>
      <c r="E14" s="3">
        <f>SUM(E15,E17,E19,E20)</f>
        <v>7364704.4</v>
      </c>
      <c r="F14" s="3">
        <f>SUM(F15,F17,F19,F20)</f>
        <v>1238154.54</v>
      </c>
      <c r="G14" s="3">
        <f>SUM(G15,G17,G19,G20)</f>
        <v>1535088.192</v>
      </c>
      <c r="H14" s="26">
        <f>F14/D14</f>
        <v>0.2750006868606435</v>
      </c>
      <c r="I14" s="26">
        <f>F14/E14</f>
        <v>0.1681200592382228</v>
      </c>
    </row>
    <row r="15" spans="1:9" ht="15">
      <c r="A15" s="50"/>
      <c r="B15" s="40"/>
      <c r="C15" s="4" t="s">
        <v>7</v>
      </c>
      <c r="D15" s="5">
        <f>SUM(D44,D159,D243,D264)</f>
        <v>3441868.9</v>
      </c>
      <c r="E15" s="5">
        <f>SUM(E44,E159,E243,E264)</f>
        <v>3788771.5</v>
      </c>
      <c r="F15" s="5">
        <f>SUM(F44,F159,F243,F264)</f>
        <v>681037.64</v>
      </c>
      <c r="G15" s="5">
        <f>SUM(G44,G159,G243,G264)</f>
        <v>1087971.2920000001</v>
      </c>
      <c r="H15" s="25">
        <f aca="true" t="shared" si="2" ref="H15:H20">F15/D15</f>
        <v>0.19786855914238918</v>
      </c>
      <c r="I15" s="25">
        <f>F15/E15</f>
        <v>0.17975157382808649</v>
      </c>
    </row>
    <row r="16" spans="1:9" ht="24">
      <c r="A16" s="50"/>
      <c r="B16" s="40"/>
      <c r="C16" s="4" t="s">
        <v>46</v>
      </c>
      <c r="D16" s="5">
        <f>D37+D160</f>
        <v>26316</v>
      </c>
      <c r="E16" s="5">
        <f>E37+E160</f>
        <v>126302.6</v>
      </c>
      <c r="F16" s="5">
        <f>F37+F160</f>
        <v>42899.8</v>
      </c>
      <c r="G16" s="5">
        <f>G37+G160</f>
        <v>100250.1</v>
      </c>
      <c r="H16" s="25">
        <f t="shared" si="2"/>
        <v>1.6301793585651316</v>
      </c>
      <c r="I16" s="25">
        <f>F16/E16</f>
        <v>0.3396588827150035</v>
      </c>
    </row>
    <row r="17" spans="1:9" ht="15">
      <c r="A17" s="50"/>
      <c r="B17" s="40"/>
      <c r="C17" s="4" t="s">
        <v>96</v>
      </c>
      <c r="D17" s="5">
        <f>SUM(D46,D161,D245,D266)</f>
        <v>572500</v>
      </c>
      <c r="E17" s="5">
        <f>SUM(E46,E161,E245,E266)</f>
        <v>3575932.9</v>
      </c>
      <c r="F17" s="5">
        <f>SUM(F46,F161,F245,F266)</f>
        <v>472412.7</v>
      </c>
      <c r="G17" s="5">
        <f>SUM(G46,G161,G245,G266)</f>
        <v>362412.7</v>
      </c>
      <c r="H17" s="25">
        <f t="shared" si="2"/>
        <v>0.8251750218340611</v>
      </c>
      <c r="I17" s="25">
        <v>0</v>
      </c>
    </row>
    <row r="18" spans="1:9" ht="36">
      <c r="A18" s="50"/>
      <c r="B18" s="40"/>
      <c r="C18" s="4" t="s">
        <v>48</v>
      </c>
      <c r="D18" s="5">
        <f>D39+D162</f>
        <v>500000</v>
      </c>
      <c r="E18" s="5">
        <f>E39+E162</f>
        <v>2101826.6</v>
      </c>
      <c r="F18" s="5">
        <f>F39+F162</f>
        <v>0</v>
      </c>
      <c r="G18" s="5">
        <f>G39+G162</f>
        <v>0</v>
      </c>
      <c r="H18" s="25">
        <f t="shared" si="2"/>
        <v>0</v>
      </c>
      <c r="I18" s="25">
        <v>0</v>
      </c>
    </row>
    <row r="19" spans="1:9" ht="15">
      <c r="A19" s="50"/>
      <c r="B19" s="40"/>
      <c r="C19" s="4" t="s">
        <v>49</v>
      </c>
      <c r="D19" s="5">
        <f>SUM(D48,D163,D247,D268)</f>
        <v>10000</v>
      </c>
      <c r="E19" s="5">
        <f>SUM(E48,E163,E247,E268)</f>
        <v>0</v>
      </c>
      <c r="F19" s="5">
        <f>SUM(F48,F163,F247,F268)</f>
        <v>0</v>
      </c>
      <c r="G19" s="5">
        <f>SUM(G48,G163,G247,G268)</f>
        <v>0</v>
      </c>
      <c r="H19" s="25">
        <f t="shared" si="2"/>
        <v>0</v>
      </c>
      <c r="I19" s="25">
        <v>0</v>
      </c>
    </row>
    <row r="20" spans="1:9" ht="15">
      <c r="A20" s="50"/>
      <c r="B20" s="40"/>
      <c r="C20" s="4" t="s">
        <v>97</v>
      </c>
      <c r="D20" s="5">
        <f>SUM(D49,D164,D248,D269)</f>
        <v>478000</v>
      </c>
      <c r="E20" s="5"/>
      <c r="F20" s="5">
        <f>SUM(F49,F164,F248,F269)</f>
        <v>84704.2</v>
      </c>
      <c r="G20" s="5">
        <f>SUM(G49+G248+G269)</f>
        <v>84704.2</v>
      </c>
      <c r="H20" s="25">
        <f t="shared" si="2"/>
        <v>0.17720543933054392</v>
      </c>
      <c r="I20" s="25"/>
    </row>
    <row r="21" spans="1:9" ht="15">
      <c r="A21" s="50"/>
      <c r="B21" s="40" t="s">
        <v>111</v>
      </c>
      <c r="C21" s="2" t="s">
        <v>6</v>
      </c>
      <c r="D21" s="3">
        <f>SUM(D22,D24,D26,D27)</f>
        <v>0</v>
      </c>
      <c r="E21" s="3">
        <f>SUM(E22,E24,E26,E27)</f>
        <v>540351</v>
      </c>
      <c r="F21" s="3">
        <f>SUM(F22,F24,F26,F27)</f>
        <v>172989.8</v>
      </c>
      <c r="G21" s="3">
        <f>SUM(G22,G24,G26,G27)</f>
        <v>172989.8</v>
      </c>
      <c r="H21" s="26">
        <f>H158</f>
        <v>0.3642883058026978</v>
      </c>
      <c r="I21" s="26">
        <f>I158</f>
        <v>0.14398128162386922</v>
      </c>
    </row>
    <row r="22" spans="1:9" ht="15">
      <c r="A22" s="50"/>
      <c r="B22" s="40"/>
      <c r="C22" s="4" t="s">
        <v>7</v>
      </c>
      <c r="D22" s="5">
        <f>D51</f>
        <v>0</v>
      </c>
      <c r="E22" s="5">
        <f>E51</f>
        <v>540351</v>
      </c>
      <c r="F22" s="5">
        <f>F51</f>
        <v>172989.8</v>
      </c>
      <c r="G22" s="5">
        <f>G51</f>
        <v>172989.8</v>
      </c>
      <c r="H22" s="25">
        <f>H159</f>
        <v>0.23924476094390762</v>
      </c>
      <c r="I22" s="25">
        <f>I159</f>
        <v>0.1561119238885625</v>
      </c>
    </row>
    <row r="23" spans="1:9" ht="24">
      <c r="A23" s="50"/>
      <c r="B23" s="40"/>
      <c r="C23" s="4" t="s">
        <v>46</v>
      </c>
      <c r="D23" s="5"/>
      <c r="E23" s="5"/>
      <c r="F23" s="5"/>
      <c r="G23" s="5"/>
      <c r="H23" s="5"/>
      <c r="I23" s="5"/>
    </row>
    <row r="24" spans="1:9" ht="15">
      <c r="A24" s="50"/>
      <c r="B24" s="40"/>
      <c r="C24" s="4" t="s">
        <v>96</v>
      </c>
      <c r="D24" s="5"/>
      <c r="E24" s="5"/>
      <c r="F24" s="5"/>
      <c r="G24" s="5"/>
      <c r="H24" s="5"/>
      <c r="I24" s="5"/>
    </row>
    <row r="25" spans="1:9" ht="36">
      <c r="A25" s="50"/>
      <c r="B25" s="40"/>
      <c r="C25" s="4" t="s">
        <v>48</v>
      </c>
      <c r="D25" s="5"/>
      <c r="E25" s="5"/>
      <c r="F25" s="5"/>
      <c r="G25" s="5"/>
      <c r="H25" s="5"/>
      <c r="I25" s="5"/>
    </row>
    <row r="26" spans="1:9" ht="15">
      <c r="A26" s="50"/>
      <c r="B26" s="40"/>
      <c r="C26" s="4" t="s">
        <v>49</v>
      </c>
      <c r="D26" s="5"/>
      <c r="E26" s="5"/>
      <c r="F26" s="5"/>
      <c r="G26" s="5"/>
      <c r="H26" s="5"/>
      <c r="I26" s="5"/>
    </row>
    <row r="27" spans="1:9" ht="15">
      <c r="A27" s="50"/>
      <c r="B27" s="35"/>
      <c r="C27" s="4" t="s">
        <v>97</v>
      </c>
      <c r="D27" s="5"/>
      <c r="E27" s="5"/>
      <c r="F27" s="5"/>
      <c r="G27" s="5"/>
      <c r="H27" s="5"/>
      <c r="I27" s="5"/>
    </row>
    <row r="28" spans="1:9" ht="15">
      <c r="A28" s="49"/>
      <c r="B28" s="8" t="s">
        <v>9</v>
      </c>
      <c r="C28" s="2" t="s">
        <v>6</v>
      </c>
      <c r="D28" s="3">
        <f>SUM(D29,D31,D33,D34)</f>
        <v>593133.3</v>
      </c>
      <c r="E28" s="3">
        <f>SUM(E29,E31,E33,E34)</f>
        <v>16519.8</v>
      </c>
      <c r="F28" s="3">
        <f>SUM(F29,F31,F33,F34)</f>
        <v>120117</v>
      </c>
      <c r="G28" s="3">
        <f>SUM(G29,G31,G33,G34)</f>
        <v>120136.7</v>
      </c>
      <c r="H28" s="26">
        <f>H57</f>
        <v>0.2025458695372524</v>
      </c>
      <c r="I28" s="26">
        <f>I57</f>
        <v>7.272285378757612</v>
      </c>
    </row>
    <row r="29" spans="1:9" ht="17.25" customHeight="1">
      <c r="A29" s="49"/>
      <c r="B29" s="53" t="s">
        <v>5</v>
      </c>
      <c r="C29" s="4" t="s">
        <v>7</v>
      </c>
      <c r="D29" s="5">
        <f>D58</f>
        <v>65833.3</v>
      </c>
      <c r="E29" s="5">
        <f>E58</f>
        <v>16519.8</v>
      </c>
      <c r="F29" s="5">
        <f>F58</f>
        <v>0</v>
      </c>
      <c r="G29" s="5">
        <f>G58</f>
        <v>19.7</v>
      </c>
      <c r="H29" s="25">
        <f>H58</f>
        <v>0.000299240657843371</v>
      </c>
      <c r="I29" s="25">
        <f>I58</f>
        <v>0.0011925083838787395</v>
      </c>
    </row>
    <row r="30" spans="1:9" ht="27.75" customHeight="1">
      <c r="A30" s="49"/>
      <c r="B30" s="53"/>
      <c r="C30" s="4" t="s">
        <v>46</v>
      </c>
      <c r="D30" s="5"/>
      <c r="E30" s="5"/>
      <c r="F30" s="5"/>
      <c r="G30" s="5"/>
      <c r="H30" s="25"/>
      <c r="I30" s="25"/>
    </row>
    <row r="31" spans="1:9" ht="15">
      <c r="A31" s="49"/>
      <c r="B31" s="53"/>
      <c r="C31" s="4" t="s">
        <v>96</v>
      </c>
      <c r="D31" s="5">
        <f>D60</f>
        <v>100000</v>
      </c>
      <c r="E31" s="5">
        <f>E60</f>
        <v>0</v>
      </c>
      <c r="F31" s="5">
        <f>F60</f>
        <v>0</v>
      </c>
      <c r="G31" s="5">
        <f>G60</f>
        <v>0</v>
      </c>
      <c r="H31" s="25">
        <f>H60</f>
        <v>0</v>
      </c>
      <c r="I31" s="25">
        <f>I60</f>
        <v>0</v>
      </c>
    </row>
    <row r="32" spans="1:9" ht="36">
      <c r="A32" s="49"/>
      <c r="B32" s="53"/>
      <c r="C32" s="4" t="s">
        <v>48</v>
      </c>
      <c r="D32" s="5"/>
      <c r="E32" s="5"/>
      <c r="F32" s="5"/>
      <c r="G32" s="5"/>
      <c r="H32" s="25"/>
      <c r="I32" s="25"/>
    </row>
    <row r="33" spans="1:9" ht="15">
      <c r="A33" s="49"/>
      <c r="B33" s="53"/>
      <c r="C33" s="4" t="s">
        <v>49</v>
      </c>
      <c r="D33" s="5"/>
      <c r="E33" s="5"/>
      <c r="F33" s="5"/>
      <c r="G33" s="5"/>
      <c r="H33" s="25"/>
      <c r="I33" s="25"/>
    </row>
    <row r="34" spans="1:9" ht="15">
      <c r="A34" s="49"/>
      <c r="B34" s="53"/>
      <c r="C34" s="4" t="s">
        <v>97</v>
      </c>
      <c r="D34" s="5">
        <f>D63</f>
        <v>427300</v>
      </c>
      <c r="E34" s="5"/>
      <c r="F34" s="5">
        <f>F63</f>
        <v>120117</v>
      </c>
      <c r="G34" s="5">
        <f>G63</f>
        <v>120117</v>
      </c>
      <c r="H34" s="25">
        <f>H63</f>
        <v>0.28110695062017316</v>
      </c>
      <c r="I34" s="25"/>
    </row>
    <row r="35" spans="1:9" ht="24" customHeight="1">
      <c r="A35" s="35" t="s">
        <v>10</v>
      </c>
      <c r="B35" s="56" t="s">
        <v>117</v>
      </c>
      <c r="C35" s="2" t="s">
        <v>6</v>
      </c>
      <c r="D35" s="3">
        <f>SUM(D36,D38,D40,D41)</f>
        <v>2277302.3</v>
      </c>
      <c r="E35" s="3">
        <f>SUM(E36,E38,E40,E41)</f>
        <v>894028.2000000001</v>
      </c>
      <c r="F35" s="3">
        <f>SUM(F36,F38,F40,F41)</f>
        <v>510799.2</v>
      </c>
      <c r="G35" s="3">
        <f>SUM(G36,G38,G40,G41)</f>
        <v>510818.9</v>
      </c>
      <c r="H35" s="26">
        <f>F35/D35</f>
        <v>0.2243001291484227</v>
      </c>
      <c r="I35" s="26">
        <f>F35/E35</f>
        <v>0.571345736074097</v>
      </c>
    </row>
    <row r="36" spans="1:9" ht="15" customHeight="1">
      <c r="A36" s="36"/>
      <c r="B36" s="57"/>
      <c r="C36" s="4" t="s">
        <v>7</v>
      </c>
      <c r="D36" s="5">
        <f>SUM(D44+D51+D58)</f>
        <v>1224002.3</v>
      </c>
      <c r="E36" s="5">
        <f>SUM(E44+E51+E58)</f>
        <v>862201.6000000001</v>
      </c>
      <c r="F36" s="5">
        <f>SUM(F44+F51+F58)</f>
        <v>301850.7</v>
      </c>
      <c r="G36" s="5">
        <f>SUM(G44+G51+G58)</f>
        <v>301870.4</v>
      </c>
      <c r="H36" s="25">
        <f aca="true" t="shared" si="3" ref="H36:H41">F36/D36</f>
        <v>0.2466095856192427</v>
      </c>
      <c r="I36" s="25">
        <f>F36/E36</f>
        <v>0.3500929480993772</v>
      </c>
    </row>
    <row r="37" spans="1:9" ht="27" customHeight="1">
      <c r="A37" s="36"/>
      <c r="B37" s="57"/>
      <c r="C37" s="4" t="s">
        <v>46</v>
      </c>
      <c r="D37" s="5"/>
      <c r="E37" s="5">
        <f>E153</f>
        <v>5250</v>
      </c>
      <c r="F37" s="5">
        <f>F153</f>
        <v>0</v>
      </c>
      <c r="G37" s="5">
        <f>G153</f>
        <v>0</v>
      </c>
      <c r="H37" s="25">
        <v>0</v>
      </c>
      <c r="I37" s="25">
        <f>F37/E37</f>
        <v>0</v>
      </c>
    </row>
    <row r="38" spans="1:9" ht="15">
      <c r="A38" s="36"/>
      <c r="B38" s="57"/>
      <c r="C38" s="4" t="s">
        <v>96</v>
      </c>
      <c r="D38" s="5">
        <f>SUM(D46+D53+D60)</f>
        <v>148000</v>
      </c>
      <c r="E38" s="5">
        <f>SUM(E46+E53+E60)</f>
        <v>31826.6</v>
      </c>
      <c r="F38" s="5">
        <f>SUM(F46+F53+F60)</f>
        <v>4127.3</v>
      </c>
      <c r="G38" s="5">
        <f>SUM(G46+G53+G60)</f>
        <v>4127.3</v>
      </c>
      <c r="H38" s="25">
        <f t="shared" si="3"/>
        <v>0.027887162162162162</v>
      </c>
      <c r="I38" s="25">
        <v>0</v>
      </c>
    </row>
    <row r="39" spans="1:9" ht="36">
      <c r="A39" s="36"/>
      <c r="B39" s="57"/>
      <c r="C39" s="4" t="s">
        <v>48</v>
      </c>
      <c r="D39" s="5"/>
      <c r="E39" s="5">
        <f>E155</f>
        <v>31826.6</v>
      </c>
      <c r="F39" s="5">
        <f>F155</f>
        <v>0</v>
      </c>
      <c r="G39" s="5">
        <f>G155</f>
        <v>0</v>
      </c>
      <c r="H39" s="25">
        <v>0</v>
      </c>
      <c r="I39" s="25">
        <v>0</v>
      </c>
    </row>
    <row r="40" spans="1:9" ht="15">
      <c r="A40" s="36"/>
      <c r="B40" s="57"/>
      <c r="C40" s="4" t="s">
        <v>49</v>
      </c>
      <c r="D40" s="5"/>
      <c r="E40" s="5"/>
      <c r="F40" s="5"/>
      <c r="G40" s="5"/>
      <c r="H40" s="25"/>
      <c r="I40" s="25"/>
    </row>
    <row r="41" spans="1:9" ht="15">
      <c r="A41" s="36"/>
      <c r="B41" s="58"/>
      <c r="C41" s="4" t="s">
        <v>97</v>
      </c>
      <c r="D41" s="5">
        <f>SUM(D49+D56+D63)</f>
        <v>905300</v>
      </c>
      <c r="E41" s="5"/>
      <c r="F41" s="5">
        <f>SUM(F49+F56+F63)</f>
        <v>204821.2</v>
      </c>
      <c r="G41" s="5">
        <f>SUM(G49+G56+G63)</f>
        <v>204821.2</v>
      </c>
      <c r="H41" s="25">
        <f t="shared" si="3"/>
        <v>0.22624676902684193</v>
      </c>
      <c r="I41" s="25"/>
    </row>
    <row r="42" spans="1:9" ht="15">
      <c r="A42" s="36"/>
      <c r="B42" s="44" t="s">
        <v>8</v>
      </c>
      <c r="C42" s="45"/>
      <c r="D42" s="45"/>
      <c r="E42" s="45"/>
      <c r="F42" s="45"/>
      <c r="G42" s="45"/>
      <c r="H42" s="45"/>
      <c r="I42" s="45"/>
    </row>
    <row r="43" spans="1:9" ht="15">
      <c r="A43" s="36"/>
      <c r="B43" s="40" t="s">
        <v>113</v>
      </c>
      <c r="C43" s="2" t="s">
        <v>6</v>
      </c>
      <c r="D43" s="3">
        <f>SUM(D44,D46,D48,D49)</f>
        <v>1684169</v>
      </c>
      <c r="E43" s="3">
        <f>SUM(E44,E46,E48,E49)</f>
        <v>337157.39999999997</v>
      </c>
      <c r="F43" s="3">
        <f>SUM(F44,F46,F48,F49)</f>
        <v>217692.40000000002</v>
      </c>
      <c r="G43" s="3">
        <f>SUM(G44,G46,G48,G49)</f>
        <v>217692.40000000002</v>
      </c>
      <c r="H43" s="26">
        <f>F43/D43</f>
        <v>0.12925804951878347</v>
      </c>
      <c r="I43" s="26">
        <f>F43/E43</f>
        <v>0.6456699452540565</v>
      </c>
    </row>
    <row r="44" spans="1:9" ht="15">
      <c r="A44" s="36"/>
      <c r="B44" s="40"/>
      <c r="C44" s="4" t="s">
        <v>7</v>
      </c>
      <c r="D44" s="5">
        <f>SUM(D65+D87+D109+D131+D145+D152)</f>
        <v>1158169</v>
      </c>
      <c r="E44" s="5">
        <f>E65+E87+E109+E131+E145+E152</f>
        <v>305330.8</v>
      </c>
      <c r="F44" s="5">
        <f>SUM(F65+F87+F109+F131+F145+F152)</f>
        <v>128860.90000000001</v>
      </c>
      <c r="G44" s="5">
        <f>SUM(G65+G87+G109+G131+G145+G152)</f>
        <v>128860.90000000001</v>
      </c>
      <c r="H44" s="25">
        <f aca="true" t="shared" si="4" ref="H44:H49">F44/D44</f>
        <v>0.11126260502569142</v>
      </c>
      <c r="I44" s="25">
        <f>F44/E44</f>
        <v>0.42203701690101364</v>
      </c>
    </row>
    <row r="45" spans="1:9" ht="24">
      <c r="A45" s="36"/>
      <c r="B45" s="40"/>
      <c r="C45" s="4" t="s">
        <v>46</v>
      </c>
      <c r="D45" s="5"/>
      <c r="E45" s="5">
        <v>5250</v>
      </c>
      <c r="F45" s="5">
        <v>0</v>
      </c>
      <c r="G45" s="5">
        <v>0</v>
      </c>
      <c r="H45" s="25">
        <v>0</v>
      </c>
      <c r="I45" s="25">
        <f>F45/E45</f>
        <v>0</v>
      </c>
    </row>
    <row r="46" spans="1:9" ht="15">
      <c r="A46" s="36"/>
      <c r="B46" s="40"/>
      <c r="C46" s="4" t="s">
        <v>96</v>
      </c>
      <c r="D46" s="5">
        <f>SUM(D67+D89+D111+D133+D147+D154)</f>
        <v>48000</v>
      </c>
      <c r="E46" s="5">
        <f>E154</f>
        <v>31826.6</v>
      </c>
      <c r="F46" s="5">
        <f>SUM(F67+F89+F111+F133+F147+F154)</f>
        <v>4127.3</v>
      </c>
      <c r="G46" s="5">
        <f>SUM(G67+G89+G111+G133+G147+G154)</f>
        <v>4127.3</v>
      </c>
      <c r="H46" s="25">
        <f t="shared" si="4"/>
        <v>0.08598541666666668</v>
      </c>
      <c r="I46" s="25">
        <v>0</v>
      </c>
    </row>
    <row r="47" spans="1:9" ht="36">
      <c r="A47" s="36"/>
      <c r="B47" s="40"/>
      <c r="C47" s="4" t="s">
        <v>48</v>
      </c>
      <c r="D47" s="5"/>
      <c r="E47" s="5">
        <v>31826.6</v>
      </c>
      <c r="F47" s="5">
        <v>0</v>
      </c>
      <c r="G47" s="5">
        <v>0</v>
      </c>
      <c r="H47" s="25">
        <v>0</v>
      </c>
      <c r="I47" s="25">
        <v>0</v>
      </c>
    </row>
    <row r="48" spans="1:9" ht="15">
      <c r="A48" s="36"/>
      <c r="B48" s="40"/>
      <c r="C48" s="4" t="s">
        <v>49</v>
      </c>
      <c r="D48" s="5"/>
      <c r="E48" s="5"/>
      <c r="F48" s="5"/>
      <c r="G48" s="5"/>
      <c r="H48" s="25"/>
      <c r="I48" s="25"/>
    </row>
    <row r="49" spans="1:9" ht="15">
      <c r="A49" s="36"/>
      <c r="B49" s="40"/>
      <c r="C49" s="4" t="s">
        <v>97</v>
      </c>
      <c r="D49" s="5">
        <v>478000</v>
      </c>
      <c r="E49" s="5"/>
      <c r="F49" s="5">
        <f>SUM(F70+F92+F114+F136+F150+F157)</f>
        <v>84704.2</v>
      </c>
      <c r="G49" s="5">
        <f>SUM(G70+G92+G114+G136+G150+G157)</f>
        <v>84704.2</v>
      </c>
      <c r="H49" s="25">
        <f t="shared" si="4"/>
        <v>0.17720543933054392</v>
      </c>
      <c r="I49" s="25"/>
    </row>
    <row r="50" spans="1:9" ht="15">
      <c r="A50" s="36"/>
      <c r="B50" s="40" t="s">
        <v>112</v>
      </c>
      <c r="C50" s="2" t="s">
        <v>6</v>
      </c>
      <c r="D50" s="3">
        <f>SUM(D51,D53,D55,D56)</f>
        <v>0</v>
      </c>
      <c r="E50" s="3">
        <f>SUM(E51,E53,E55,E56)</f>
        <v>540351</v>
      </c>
      <c r="F50" s="3">
        <f>SUM(F51,F53,F55,F56)</f>
        <v>172989.8</v>
      </c>
      <c r="G50" s="3">
        <f>SUM(G51,G53,G55,G56)</f>
        <v>172989.8</v>
      </c>
      <c r="H50" s="26">
        <v>0</v>
      </c>
      <c r="I50" s="26">
        <f>F50/E50</f>
        <v>0.32014338827910005</v>
      </c>
    </row>
    <row r="51" spans="1:9" ht="15">
      <c r="A51" s="36"/>
      <c r="B51" s="40"/>
      <c r="C51" s="4" t="s">
        <v>7</v>
      </c>
      <c r="D51" s="5">
        <f>D94+D116+D138</f>
        <v>0</v>
      </c>
      <c r="E51" s="5">
        <f>E94+E116+E138</f>
        <v>540351</v>
      </c>
      <c r="F51" s="5">
        <f>F94+F116+F138</f>
        <v>172989.8</v>
      </c>
      <c r="G51" s="5">
        <f>G94+G116+G138</f>
        <v>172989.8</v>
      </c>
      <c r="H51" s="25">
        <v>0</v>
      </c>
      <c r="I51" s="25">
        <f>F51/E51</f>
        <v>0.32014338827910005</v>
      </c>
    </row>
    <row r="52" spans="1:9" ht="24">
      <c r="A52" s="36"/>
      <c r="B52" s="40"/>
      <c r="C52" s="4" t="s">
        <v>46</v>
      </c>
      <c r="D52" s="5"/>
      <c r="E52" s="5"/>
      <c r="F52" s="5"/>
      <c r="G52" s="5"/>
      <c r="H52" s="25"/>
      <c r="I52" s="25"/>
    </row>
    <row r="53" spans="1:9" ht="15">
      <c r="A53" s="36"/>
      <c r="B53" s="40"/>
      <c r="C53" s="4" t="s">
        <v>96</v>
      </c>
      <c r="D53" s="5"/>
      <c r="E53" s="5"/>
      <c r="F53" s="5"/>
      <c r="G53" s="5"/>
      <c r="H53" s="25"/>
      <c r="I53" s="25"/>
    </row>
    <row r="54" spans="1:9" ht="36">
      <c r="A54" s="36"/>
      <c r="B54" s="40"/>
      <c r="C54" s="4" t="s">
        <v>48</v>
      </c>
      <c r="D54" s="5"/>
      <c r="E54" s="5"/>
      <c r="F54" s="5"/>
      <c r="G54" s="5"/>
      <c r="H54" s="25"/>
      <c r="I54" s="25"/>
    </row>
    <row r="55" spans="1:9" ht="15">
      <c r="A55" s="36"/>
      <c r="B55" s="40"/>
      <c r="C55" s="4" t="s">
        <v>49</v>
      </c>
      <c r="D55" s="5"/>
      <c r="E55" s="5"/>
      <c r="F55" s="5"/>
      <c r="G55" s="5"/>
      <c r="H55" s="25"/>
      <c r="I55" s="25"/>
    </row>
    <row r="56" spans="1:9" ht="15">
      <c r="A56" s="36"/>
      <c r="B56" s="40"/>
      <c r="C56" s="4" t="s">
        <v>97</v>
      </c>
      <c r="D56" s="5"/>
      <c r="E56" s="5"/>
      <c r="F56" s="5"/>
      <c r="G56" s="5"/>
      <c r="H56" s="25"/>
      <c r="I56" s="25"/>
    </row>
    <row r="57" spans="1:9" ht="15">
      <c r="A57" s="36"/>
      <c r="B57" s="40" t="s">
        <v>29</v>
      </c>
      <c r="C57" s="2" t="s">
        <v>6</v>
      </c>
      <c r="D57" s="3">
        <f>D71</f>
        <v>593133.3</v>
      </c>
      <c r="E57" s="3">
        <f>E71</f>
        <v>16519.8</v>
      </c>
      <c r="F57" s="3">
        <f>F71</f>
        <v>120136.7</v>
      </c>
      <c r="G57" s="3">
        <f>G71</f>
        <v>120136.7</v>
      </c>
      <c r="H57" s="26">
        <f>H71</f>
        <v>0.2025458695372524</v>
      </c>
      <c r="I57" s="26">
        <f>I71</f>
        <v>7.272285378757612</v>
      </c>
    </row>
    <row r="58" spans="1:9" ht="15">
      <c r="A58" s="36"/>
      <c r="B58" s="40"/>
      <c r="C58" s="4" t="s">
        <v>7</v>
      </c>
      <c r="D58" s="5">
        <f>D72</f>
        <v>65833.3</v>
      </c>
      <c r="E58" s="5">
        <f>E72</f>
        <v>16519.8</v>
      </c>
      <c r="F58" s="5">
        <v>0</v>
      </c>
      <c r="G58" s="5">
        <f>G72</f>
        <v>19.7</v>
      </c>
      <c r="H58" s="25">
        <f>H72</f>
        <v>0.000299240657843371</v>
      </c>
      <c r="I58" s="25">
        <f>I72</f>
        <v>0.0011925083838787395</v>
      </c>
    </row>
    <row r="59" spans="1:9" ht="24">
      <c r="A59" s="36"/>
      <c r="B59" s="40"/>
      <c r="C59" s="4" t="s">
        <v>46</v>
      </c>
      <c r="D59" s="5"/>
      <c r="E59" s="5"/>
      <c r="F59" s="5"/>
      <c r="G59" s="5"/>
      <c r="H59" s="25"/>
      <c r="I59" s="25"/>
    </row>
    <row r="60" spans="1:9" ht="15">
      <c r="A60" s="36"/>
      <c r="B60" s="40"/>
      <c r="C60" s="4" t="s">
        <v>96</v>
      </c>
      <c r="D60" s="5">
        <f>D74</f>
        <v>100000</v>
      </c>
      <c r="E60" s="5">
        <f>E74</f>
        <v>0</v>
      </c>
      <c r="F60" s="5">
        <f>F74</f>
        <v>0</v>
      </c>
      <c r="G60" s="5">
        <f>G74</f>
        <v>0</v>
      </c>
      <c r="H60" s="25">
        <f>H74</f>
        <v>0</v>
      </c>
      <c r="I60" s="25">
        <f>I74</f>
        <v>0</v>
      </c>
    </row>
    <row r="61" spans="1:9" ht="36">
      <c r="A61" s="36"/>
      <c r="B61" s="40"/>
      <c r="C61" s="4" t="s">
        <v>48</v>
      </c>
      <c r="D61" s="5"/>
      <c r="E61" s="5"/>
      <c r="F61" s="5"/>
      <c r="G61" s="5"/>
      <c r="H61" s="25"/>
      <c r="I61" s="25"/>
    </row>
    <row r="62" spans="1:9" ht="15">
      <c r="A62" s="36"/>
      <c r="B62" s="40"/>
      <c r="C62" s="4" t="s">
        <v>49</v>
      </c>
      <c r="D62" s="5"/>
      <c r="E62" s="5"/>
      <c r="F62" s="5"/>
      <c r="G62" s="5"/>
      <c r="H62" s="25"/>
      <c r="I62" s="25"/>
    </row>
    <row r="63" spans="1:9" ht="15">
      <c r="A63" s="37"/>
      <c r="B63" s="40"/>
      <c r="C63" s="4" t="s">
        <v>97</v>
      </c>
      <c r="D63" s="5">
        <f>D77</f>
        <v>427300</v>
      </c>
      <c r="E63" s="5">
        <f>E77</f>
        <v>0</v>
      </c>
      <c r="F63" s="5">
        <f>F77</f>
        <v>120117</v>
      </c>
      <c r="G63" s="5">
        <f>G77</f>
        <v>120117</v>
      </c>
      <c r="H63" s="25">
        <f>H77</f>
        <v>0.28110695062017316</v>
      </c>
      <c r="I63" s="25">
        <f>I77</f>
        <v>0</v>
      </c>
    </row>
    <row r="64" spans="1:9" ht="15">
      <c r="A64" s="6" t="s">
        <v>11</v>
      </c>
      <c r="B64" s="60" t="s">
        <v>118</v>
      </c>
      <c r="C64" s="2" t="s">
        <v>6</v>
      </c>
      <c r="D64" s="3">
        <f>SUM(D65,D67,D69,D70)</f>
        <v>96000</v>
      </c>
      <c r="E64" s="3">
        <f>SUM(E65,E67,E69,E70)</f>
        <v>15571.8</v>
      </c>
      <c r="F64" s="3">
        <f>SUM(F65,F67,F69,F70)</f>
        <v>6878.8</v>
      </c>
      <c r="G64" s="3">
        <f>SUM(G65,G67,G69,G70)</f>
        <v>6878.8</v>
      </c>
      <c r="H64" s="26">
        <f>F64/D64</f>
        <v>0.07165416666666667</v>
      </c>
      <c r="I64" s="26">
        <f>F64/E64</f>
        <v>0.4417472610745065</v>
      </c>
    </row>
    <row r="65" spans="1:9" ht="17.25" customHeight="1">
      <c r="A65" s="36" t="s">
        <v>12</v>
      </c>
      <c r="B65" s="61"/>
      <c r="C65" s="4" t="s">
        <v>7</v>
      </c>
      <c r="D65" s="5">
        <v>48000</v>
      </c>
      <c r="E65" s="5">
        <v>15571.8</v>
      </c>
      <c r="F65" s="5">
        <v>2751.5</v>
      </c>
      <c r="G65" s="5">
        <v>2751.5</v>
      </c>
      <c r="H65" s="25">
        <f>F65/D65</f>
        <v>0.05732291666666667</v>
      </c>
      <c r="I65" s="25">
        <f>F65/E65</f>
        <v>0.17669762005676928</v>
      </c>
    </row>
    <row r="66" spans="1:9" ht="25.5" customHeight="1">
      <c r="A66" s="36"/>
      <c r="B66" s="61"/>
      <c r="C66" s="4" t="s">
        <v>46</v>
      </c>
      <c r="D66" s="5"/>
      <c r="E66" s="5"/>
      <c r="F66" s="5"/>
      <c r="G66" s="5"/>
      <c r="H66" s="25"/>
      <c r="I66" s="25"/>
    </row>
    <row r="67" spans="1:9" ht="15">
      <c r="A67" s="36"/>
      <c r="B67" s="61"/>
      <c r="C67" s="4" t="s">
        <v>96</v>
      </c>
      <c r="D67" s="5">
        <v>48000</v>
      </c>
      <c r="E67" s="5">
        <v>0</v>
      </c>
      <c r="F67" s="5">
        <v>4127.3</v>
      </c>
      <c r="G67" s="5">
        <v>4127.3</v>
      </c>
      <c r="H67" s="25">
        <f>F67/D67</f>
        <v>0.08598541666666668</v>
      </c>
      <c r="I67" s="25">
        <v>0</v>
      </c>
    </row>
    <row r="68" spans="1:9" ht="36">
      <c r="A68" s="36"/>
      <c r="B68" s="61"/>
      <c r="C68" s="4" t="s">
        <v>48</v>
      </c>
      <c r="D68" s="5"/>
      <c r="E68" s="5"/>
      <c r="F68" s="5"/>
      <c r="G68" s="5"/>
      <c r="H68" s="26"/>
      <c r="I68" s="26"/>
    </row>
    <row r="69" spans="1:9" ht="15">
      <c r="A69" s="36"/>
      <c r="B69" s="61"/>
      <c r="C69" s="4" t="s">
        <v>49</v>
      </c>
      <c r="D69" s="5"/>
      <c r="E69" s="5"/>
      <c r="F69" s="5"/>
      <c r="G69" s="5"/>
      <c r="H69" s="26"/>
      <c r="I69" s="26"/>
    </row>
    <row r="70" spans="1:9" ht="15">
      <c r="A70" s="36"/>
      <c r="B70" s="62"/>
      <c r="C70" s="4" t="s">
        <v>97</v>
      </c>
      <c r="D70" s="5"/>
      <c r="E70" s="5"/>
      <c r="F70" s="5"/>
      <c r="G70" s="5"/>
      <c r="H70" s="26"/>
      <c r="I70" s="26"/>
    </row>
    <row r="71" spans="1:9" ht="15">
      <c r="A71" s="9" t="s">
        <v>13</v>
      </c>
      <c r="B71" s="8" t="s">
        <v>9</v>
      </c>
      <c r="C71" s="2" t="s">
        <v>6</v>
      </c>
      <c r="D71" s="3">
        <f>SUM(D72,D74,D76,D77)</f>
        <v>593133.3</v>
      </c>
      <c r="E71" s="3">
        <f>SUM(E72,E74,E76,E77)</f>
        <v>16519.8</v>
      </c>
      <c r="F71" s="3">
        <f>SUM(F72,F74,F76,F77)</f>
        <v>120136.7</v>
      </c>
      <c r="G71" s="3">
        <f>SUM(G72,G74,G76,G77)</f>
        <v>120136.7</v>
      </c>
      <c r="H71" s="26">
        <f>F71/D71</f>
        <v>0.2025458695372524</v>
      </c>
      <c r="I71" s="26">
        <f>F71/E71</f>
        <v>7.272285378757612</v>
      </c>
    </row>
    <row r="72" spans="1:9" ht="19.5" customHeight="1">
      <c r="A72" s="63" t="s">
        <v>14</v>
      </c>
      <c r="B72" s="53" t="s">
        <v>5</v>
      </c>
      <c r="C72" s="4" t="s">
        <v>7</v>
      </c>
      <c r="D72" s="5">
        <v>65833.3</v>
      </c>
      <c r="E72" s="5">
        <v>16519.8</v>
      </c>
      <c r="F72" s="5">
        <v>19.7</v>
      </c>
      <c r="G72" s="5">
        <v>19.7</v>
      </c>
      <c r="H72" s="25">
        <f>F72/D72</f>
        <v>0.000299240657843371</v>
      </c>
      <c r="I72" s="25">
        <f>F72/E72</f>
        <v>0.0011925083838787395</v>
      </c>
    </row>
    <row r="73" spans="1:9" ht="26.25" customHeight="1">
      <c r="A73" s="63"/>
      <c r="B73" s="53"/>
      <c r="C73" s="4" t="s">
        <v>46</v>
      </c>
      <c r="D73" s="5"/>
      <c r="E73" s="5"/>
      <c r="F73" s="5"/>
      <c r="G73" s="5"/>
      <c r="H73" s="25"/>
      <c r="I73" s="25"/>
    </row>
    <row r="74" spans="1:9" ht="15">
      <c r="A74" s="63"/>
      <c r="B74" s="53"/>
      <c r="C74" s="4" t="s">
        <v>96</v>
      </c>
      <c r="D74" s="5">
        <v>100000</v>
      </c>
      <c r="E74" s="5">
        <v>0</v>
      </c>
      <c r="F74" s="27">
        <v>0</v>
      </c>
      <c r="G74" s="27">
        <v>0</v>
      </c>
      <c r="H74" s="25">
        <f>F74/D74</f>
        <v>0</v>
      </c>
      <c r="I74" s="25">
        <v>0</v>
      </c>
    </row>
    <row r="75" spans="1:9" ht="36">
      <c r="A75" s="63"/>
      <c r="B75" s="53"/>
      <c r="C75" s="4" t="s">
        <v>48</v>
      </c>
      <c r="D75" s="5"/>
      <c r="E75" s="5"/>
      <c r="F75" s="5"/>
      <c r="G75" s="5"/>
      <c r="H75" s="25"/>
      <c r="I75" s="25"/>
    </row>
    <row r="76" spans="1:9" ht="15">
      <c r="A76" s="63"/>
      <c r="B76" s="53"/>
      <c r="C76" s="4" t="s">
        <v>49</v>
      </c>
      <c r="D76" s="5"/>
      <c r="E76" s="5"/>
      <c r="F76" s="5"/>
      <c r="G76" s="5"/>
      <c r="H76" s="25"/>
      <c r="I76" s="25"/>
    </row>
    <row r="77" spans="1:9" ht="15">
      <c r="A77" s="63"/>
      <c r="B77" s="64"/>
      <c r="C77" s="4" t="s">
        <v>97</v>
      </c>
      <c r="D77" s="5">
        <v>427300</v>
      </c>
      <c r="E77" s="5"/>
      <c r="F77" s="5">
        <v>120117</v>
      </c>
      <c r="G77" s="5">
        <v>120117</v>
      </c>
      <c r="H77" s="25">
        <f>F77/D77</f>
        <v>0.28110695062017316</v>
      </c>
      <c r="I77" s="25"/>
    </row>
    <row r="78" spans="1:9" ht="15">
      <c r="A78" s="7" t="s">
        <v>15</v>
      </c>
      <c r="B78" s="60" t="s">
        <v>116</v>
      </c>
      <c r="C78" s="2" t="s">
        <v>6</v>
      </c>
      <c r="D78" s="3">
        <f>SUM(D79,D81,D83,D84)</f>
        <v>15790</v>
      </c>
      <c r="E78" s="3">
        <f>SUM(E79,E81,E83,E84)</f>
        <v>6280</v>
      </c>
      <c r="F78" s="3">
        <f>SUM(F79,F81,F83,F84)</f>
        <v>0</v>
      </c>
      <c r="G78" s="3">
        <f>SUM(G79,G81,G83,G84)</f>
        <v>0</v>
      </c>
      <c r="H78" s="26">
        <f>F78/D78</f>
        <v>0</v>
      </c>
      <c r="I78" s="26">
        <f>F78/E78</f>
        <v>0</v>
      </c>
    </row>
    <row r="79" spans="1:9" ht="20.25" customHeight="1">
      <c r="A79" s="38" t="s">
        <v>16</v>
      </c>
      <c r="B79" s="61"/>
      <c r="C79" s="4" t="s">
        <v>7</v>
      </c>
      <c r="D79" s="5">
        <f>SUM(D87,D94)</f>
        <v>15790</v>
      </c>
      <c r="E79" s="5">
        <f>SUM(E87,E94)</f>
        <v>6280</v>
      </c>
      <c r="F79" s="5">
        <f>SUM(F87,F94)</f>
        <v>0</v>
      </c>
      <c r="G79" s="5">
        <f>SUM(G87,G94)</f>
        <v>0</v>
      </c>
      <c r="H79" s="25">
        <f>F79/D79</f>
        <v>0</v>
      </c>
      <c r="I79" s="25">
        <f>F79/E79</f>
        <v>0</v>
      </c>
    </row>
    <row r="80" spans="1:9" ht="26.25" customHeight="1">
      <c r="A80" s="38"/>
      <c r="B80" s="61"/>
      <c r="C80" s="4" t="s">
        <v>46</v>
      </c>
      <c r="D80" s="5"/>
      <c r="E80" s="5"/>
      <c r="F80" s="5"/>
      <c r="G80" s="5"/>
      <c r="H80" s="26"/>
      <c r="I80" s="26"/>
    </row>
    <row r="81" spans="1:9" ht="15">
      <c r="A81" s="38"/>
      <c r="B81" s="61"/>
      <c r="C81" s="4" t="s">
        <v>96</v>
      </c>
      <c r="D81" s="5"/>
      <c r="E81" s="5"/>
      <c r="F81" s="5"/>
      <c r="G81" s="5"/>
      <c r="H81" s="26"/>
      <c r="I81" s="26"/>
    </row>
    <row r="82" spans="1:9" ht="36">
      <c r="A82" s="38"/>
      <c r="B82" s="61"/>
      <c r="C82" s="4" t="s">
        <v>48</v>
      </c>
      <c r="D82" s="5"/>
      <c r="E82" s="5"/>
      <c r="F82" s="5"/>
      <c r="G82" s="5"/>
      <c r="H82" s="26"/>
      <c r="I82" s="26"/>
    </row>
    <row r="83" spans="1:9" ht="15">
      <c r="A83" s="38"/>
      <c r="B83" s="61"/>
      <c r="C83" s="4" t="s">
        <v>49</v>
      </c>
      <c r="D83" s="5"/>
      <c r="E83" s="5"/>
      <c r="F83" s="5"/>
      <c r="G83" s="5"/>
      <c r="H83" s="26"/>
      <c r="I83" s="26"/>
    </row>
    <row r="84" spans="1:9" ht="15">
      <c r="A84" s="38"/>
      <c r="B84" s="61"/>
      <c r="C84" s="4" t="s">
        <v>97</v>
      </c>
      <c r="D84" s="5"/>
      <c r="E84" s="5"/>
      <c r="F84" s="5"/>
      <c r="G84" s="5"/>
      <c r="H84" s="26"/>
      <c r="I84" s="26"/>
    </row>
    <row r="85" spans="1:9" ht="15">
      <c r="A85" s="38"/>
      <c r="B85" s="44" t="s">
        <v>8</v>
      </c>
      <c r="C85" s="45"/>
      <c r="D85" s="45"/>
      <c r="E85" s="45"/>
      <c r="F85" s="45"/>
      <c r="G85" s="45"/>
      <c r="H85" s="45"/>
      <c r="I85" s="45"/>
    </row>
    <row r="86" spans="1:9" ht="15">
      <c r="A86" s="38"/>
      <c r="B86" s="40" t="s">
        <v>113</v>
      </c>
      <c r="C86" s="2" t="s">
        <v>6</v>
      </c>
      <c r="D86" s="3">
        <f>SUM(D87,D89,D91,D92)</f>
        <v>15790</v>
      </c>
      <c r="E86" s="3">
        <f>SUM(E87,E89,E91,E92)</f>
        <v>5280</v>
      </c>
      <c r="F86" s="3">
        <f>SUM(F87,F89,F91,F92)</f>
        <v>0</v>
      </c>
      <c r="G86" s="3">
        <f>SUM(G87,G89,G91,G92)</f>
        <v>0</v>
      </c>
      <c r="H86" s="26">
        <f>F86/D86</f>
        <v>0</v>
      </c>
      <c r="I86" s="26">
        <f>F86/E86</f>
        <v>0</v>
      </c>
    </row>
    <row r="87" spans="1:9" ht="15">
      <c r="A87" s="38"/>
      <c r="B87" s="40"/>
      <c r="C87" s="4" t="s">
        <v>7</v>
      </c>
      <c r="D87" s="5">
        <v>15790</v>
      </c>
      <c r="E87" s="5">
        <v>5280</v>
      </c>
      <c r="F87" s="5">
        <v>0</v>
      </c>
      <c r="G87" s="5">
        <v>0</v>
      </c>
      <c r="H87" s="25">
        <f>F87/D87</f>
        <v>0</v>
      </c>
      <c r="I87" s="25">
        <f>F87/E87</f>
        <v>0</v>
      </c>
    </row>
    <row r="88" spans="1:9" ht="24">
      <c r="A88" s="38"/>
      <c r="B88" s="40"/>
      <c r="C88" s="4" t="s">
        <v>46</v>
      </c>
      <c r="D88" s="5"/>
      <c r="E88" s="5"/>
      <c r="F88" s="5"/>
      <c r="G88" s="5"/>
      <c r="H88" s="25"/>
      <c r="I88" s="25"/>
    </row>
    <row r="89" spans="1:9" ht="15">
      <c r="A89" s="38"/>
      <c r="B89" s="40"/>
      <c r="C89" s="4" t="s">
        <v>96</v>
      </c>
      <c r="D89" s="5"/>
      <c r="E89" s="5"/>
      <c r="F89" s="5"/>
      <c r="G89" s="5"/>
      <c r="H89" s="25"/>
      <c r="I89" s="25"/>
    </row>
    <row r="90" spans="1:9" ht="36">
      <c r="A90" s="38"/>
      <c r="B90" s="40"/>
      <c r="C90" s="4" t="s">
        <v>48</v>
      </c>
      <c r="D90" s="5"/>
      <c r="E90" s="5"/>
      <c r="F90" s="5"/>
      <c r="G90" s="5"/>
      <c r="H90" s="25"/>
      <c r="I90" s="25"/>
    </row>
    <row r="91" spans="1:9" ht="15">
      <c r="A91" s="38"/>
      <c r="B91" s="40"/>
      <c r="C91" s="4" t="s">
        <v>49</v>
      </c>
      <c r="D91" s="5"/>
      <c r="E91" s="5"/>
      <c r="F91" s="5"/>
      <c r="G91" s="5"/>
      <c r="H91" s="25"/>
      <c r="I91" s="25"/>
    </row>
    <row r="92" spans="1:9" ht="15">
      <c r="A92" s="38"/>
      <c r="B92" s="40"/>
      <c r="C92" s="4" t="s">
        <v>97</v>
      </c>
      <c r="D92" s="5"/>
      <c r="E92" s="5"/>
      <c r="F92" s="5"/>
      <c r="G92" s="5"/>
      <c r="H92" s="25"/>
      <c r="I92" s="25"/>
    </row>
    <row r="93" spans="1:9" ht="15">
      <c r="A93" s="38"/>
      <c r="B93" s="40" t="s">
        <v>112</v>
      </c>
      <c r="C93" s="2" t="s">
        <v>6</v>
      </c>
      <c r="D93" s="3">
        <f>SUM(D94,D96,D98,D99)</f>
        <v>0</v>
      </c>
      <c r="E93" s="3">
        <f>SUM(E94,E96,E98,E99)</f>
        <v>1000</v>
      </c>
      <c r="F93" s="3">
        <f>SUM(F94,F96,F98,F99)</f>
        <v>0</v>
      </c>
      <c r="G93" s="3">
        <f>SUM(G94,G96,G98,G99)</f>
        <v>0</v>
      </c>
      <c r="H93" s="26">
        <v>0</v>
      </c>
      <c r="I93" s="26">
        <f>F93/E93</f>
        <v>0</v>
      </c>
    </row>
    <row r="94" spans="1:9" ht="15">
      <c r="A94" s="38"/>
      <c r="B94" s="40"/>
      <c r="C94" s="4" t="s">
        <v>7</v>
      </c>
      <c r="D94" s="5">
        <v>0</v>
      </c>
      <c r="E94" s="5">
        <v>1000</v>
      </c>
      <c r="F94" s="5">
        <v>0</v>
      </c>
      <c r="G94" s="5">
        <v>0</v>
      </c>
      <c r="H94" s="25">
        <v>0</v>
      </c>
      <c r="I94" s="25">
        <f>F94/E94</f>
        <v>0</v>
      </c>
    </row>
    <row r="95" spans="1:9" ht="24">
      <c r="A95" s="38"/>
      <c r="B95" s="40"/>
      <c r="C95" s="4" t="s">
        <v>46</v>
      </c>
      <c r="D95" s="5"/>
      <c r="E95" s="5"/>
      <c r="F95" s="5"/>
      <c r="G95" s="5"/>
      <c r="H95" s="25"/>
      <c r="I95" s="25"/>
    </row>
    <row r="96" spans="1:9" ht="15">
      <c r="A96" s="38"/>
      <c r="B96" s="40"/>
      <c r="C96" s="4" t="s">
        <v>96</v>
      </c>
      <c r="D96" s="5"/>
      <c r="E96" s="5"/>
      <c r="F96" s="5"/>
      <c r="G96" s="5"/>
      <c r="H96" s="25"/>
      <c r="I96" s="25"/>
    </row>
    <row r="97" spans="1:9" ht="36">
      <c r="A97" s="38"/>
      <c r="B97" s="40"/>
      <c r="C97" s="4" t="s">
        <v>48</v>
      </c>
      <c r="D97" s="5"/>
      <c r="E97" s="5"/>
      <c r="F97" s="5"/>
      <c r="G97" s="5"/>
      <c r="H97" s="25"/>
      <c r="I97" s="25"/>
    </row>
    <row r="98" spans="1:9" ht="15">
      <c r="A98" s="38"/>
      <c r="B98" s="40"/>
      <c r="C98" s="4" t="s">
        <v>49</v>
      </c>
      <c r="D98" s="5"/>
      <c r="E98" s="5"/>
      <c r="F98" s="5"/>
      <c r="G98" s="5"/>
      <c r="H98" s="25"/>
      <c r="I98" s="25"/>
    </row>
    <row r="99" spans="1:9" ht="15">
      <c r="A99" s="39"/>
      <c r="B99" s="40"/>
      <c r="C99" s="4" t="s">
        <v>97</v>
      </c>
      <c r="D99" s="5"/>
      <c r="E99" s="5"/>
      <c r="F99" s="5"/>
      <c r="G99" s="5"/>
      <c r="H99" s="25"/>
      <c r="I99" s="25"/>
    </row>
    <row r="100" spans="1:9" ht="15" customHeight="1">
      <c r="A100" s="7" t="s">
        <v>17</v>
      </c>
      <c r="B100" s="35" t="s">
        <v>115</v>
      </c>
      <c r="C100" s="2" t="s">
        <v>6</v>
      </c>
      <c r="D100" s="3">
        <f>SUM(D101,D103,D105,D106)</f>
        <v>801279</v>
      </c>
      <c r="E100" s="3">
        <f>SUM(E101,E103,E105,E106)</f>
        <v>582123</v>
      </c>
      <c r="F100" s="3">
        <f>SUM(F101,F103,F105,F106)</f>
        <v>240227.5</v>
      </c>
      <c r="G100" s="3">
        <f>SUM(G101,G103,G105,G106)</f>
        <v>240227.5</v>
      </c>
      <c r="H100" s="26">
        <f>F100/D100</f>
        <v>0.2998050616576748</v>
      </c>
      <c r="I100" s="26">
        <f>F100/E100</f>
        <v>0.41267481271140294</v>
      </c>
    </row>
    <row r="101" spans="1:9" ht="18.75" customHeight="1">
      <c r="A101" s="38" t="s">
        <v>18</v>
      </c>
      <c r="B101" s="36"/>
      <c r="C101" s="4" t="s">
        <v>7</v>
      </c>
      <c r="D101" s="5">
        <f>SUM(D109,D116)</f>
        <v>801279</v>
      </c>
      <c r="E101" s="5">
        <f>SUM(E109,E116)</f>
        <v>582123</v>
      </c>
      <c r="F101" s="5">
        <f>SUM(F109,F116)</f>
        <v>240227.5</v>
      </c>
      <c r="G101" s="5">
        <f>SUM(G109,G116)</f>
        <v>240227.5</v>
      </c>
      <c r="H101" s="25">
        <f>F101/D101</f>
        <v>0.2998050616576748</v>
      </c>
      <c r="I101" s="25">
        <f>F101/E101</f>
        <v>0.41267481271140294</v>
      </c>
    </row>
    <row r="102" spans="1:9" ht="24.75" customHeight="1">
      <c r="A102" s="38"/>
      <c r="B102" s="36"/>
      <c r="C102" s="4" t="s">
        <v>46</v>
      </c>
      <c r="D102" s="5"/>
      <c r="E102" s="5"/>
      <c r="F102" s="5"/>
      <c r="G102" s="5"/>
      <c r="H102" s="26"/>
      <c r="I102" s="26"/>
    </row>
    <row r="103" spans="1:9" ht="15">
      <c r="A103" s="38"/>
      <c r="B103" s="36"/>
      <c r="C103" s="4" t="s">
        <v>96</v>
      </c>
      <c r="D103" s="5"/>
      <c r="E103" s="5"/>
      <c r="F103" s="5"/>
      <c r="G103" s="5"/>
      <c r="H103" s="26"/>
      <c r="I103" s="26"/>
    </row>
    <row r="104" spans="1:9" ht="36">
      <c r="A104" s="38"/>
      <c r="B104" s="36"/>
      <c r="C104" s="4" t="s">
        <v>48</v>
      </c>
      <c r="D104" s="5"/>
      <c r="E104" s="5"/>
      <c r="F104" s="5"/>
      <c r="G104" s="5"/>
      <c r="H104" s="26"/>
      <c r="I104" s="26"/>
    </row>
    <row r="105" spans="1:9" ht="15">
      <c r="A105" s="38"/>
      <c r="B105" s="36"/>
      <c r="C105" s="4" t="s">
        <v>49</v>
      </c>
      <c r="D105" s="5"/>
      <c r="E105" s="5"/>
      <c r="F105" s="5"/>
      <c r="G105" s="5"/>
      <c r="H105" s="26"/>
      <c r="I105" s="26"/>
    </row>
    <row r="106" spans="1:9" ht="15">
      <c r="A106" s="38"/>
      <c r="B106" s="37"/>
      <c r="C106" s="4" t="s">
        <v>97</v>
      </c>
      <c r="D106" s="5"/>
      <c r="E106" s="5"/>
      <c r="F106" s="5"/>
      <c r="G106" s="5"/>
      <c r="H106" s="26"/>
      <c r="I106" s="26"/>
    </row>
    <row r="107" spans="1:9" ht="15">
      <c r="A107" s="38"/>
      <c r="B107" s="44" t="s">
        <v>8</v>
      </c>
      <c r="C107" s="45"/>
      <c r="D107" s="45"/>
      <c r="E107" s="45"/>
      <c r="F107" s="45"/>
      <c r="G107" s="45"/>
      <c r="H107" s="45"/>
      <c r="I107" s="45"/>
    </row>
    <row r="108" spans="1:9" ht="15">
      <c r="A108" s="38"/>
      <c r="B108" s="40" t="s">
        <v>113</v>
      </c>
      <c r="C108" s="2" t="s">
        <v>6</v>
      </c>
      <c r="D108" s="3">
        <f>SUM(D109,D111,D113,D114)</f>
        <v>801279</v>
      </c>
      <c r="E108" s="3">
        <f>SUM(E109,E111,E113,E114)</f>
        <v>127772</v>
      </c>
      <c r="F108" s="3">
        <f>SUM(F109,F111,F113,F114)</f>
        <v>87935.2</v>
      </c>
      <c r="G108" s="3">
        <f>SUM(G109,G111,G113,G114)</f>
        <v>87935.2</v>
      </c>
      <c r="H108" s="26">
        <f>F108/D108</f>
        <v>0.10974354750342889</v>
      </c>
      <c r="I108" s="26">
        <f>F108/E108</f>
        <v>0.6882196412359515</v>
      </c>
    </row>
    <row r="109" spans="1:9" ht="15">
      <c r="A109" s="38"/>
      <c r="B109" s="40"/>
      <c r="C109" s="4" t="s">
        <v>7</v>
      </c>
      <c r="D109" s="5">
        <v>801279</v>
      </c>
      <c r="E109" s="5">
        <v>127772</v>
      </c>
      <c r="F109" s="5">
        <v>87935.2</v>
      </c>
      <c r="G109" s="5">
        <v>87935.2</v>
      </c>
      <c r="H109" s="25">
        <f>F109/D109</f>
        <v>0.10974354750342889</v>
      </c>
      <c r="I109" s="25">
        <f>F109/E109</f>
        <v>0.6882196412359515</v>
      </c>
    </row>
    <row r="110" spans="1:9" ht="24">
      <c r="A110" s="38"/>
      <c r="B110" s="40"/>
      <c r="C110" s="4" t="s">
        <v>46</v>
      </c>
      <c r="D110" s="5"/>
      <c r="E110" s="5"/>
      <c r="F110" s="5"/>
      <c r="G110" s="5"/>
      <c r="H110" s="25"/>
      <c r="I110" s="25"/>
    </row>
    <row r="111" spans="1:9" ht="15">
      <c r="A111" s="38"/>
      <c r="B111" s="40"/>
      <c r="C111" s="4" t="s">
        <v>96</v>
      </c>
      <c r="D111" s="5"/>
      <c r="E111" s="5"/>
      <c r="F111" s="5"/>
      <c r="G111" s="5"/>
      <c r="H111" s="25"/>
      <c r="I111" s="25"/>
    </row>
    <row r="112" spans="1:9" ht="36">
      <c r="A112" s="38"/>
      <c r="B112" s="40"/>
      <c r="C112" s="4" t="s">
        <v>48</v>
      </c>
      <c r="D112" s="5"/>
      <c r="E112" s="5"/>
      <c r="F112" s="5"/>
      <c r="G112" s="5"/>
      <c r="H112" s="25"/>
      <c r="I112" s="25"/>
    </row>
    <row r="113" spans="1:9" ht="15">
      <c r="A113" s="38"/>
      <c r="B113" s="40"/>
      <c r="C113" s="4" t="s">
        <v>49</v>
      </c>
      <c r="D113" s="5"/>
      <c r="E113" s="5"/>
      <c r="F113" s="5"/>
      <c r="G113" s="5"/>
      <c r="H113" s="25"/>
      <c r="I113" s="25"/>
    </row>
    <row r="114" spans="1:9" ht="15">
      <c r="A114" s="38"/>
      <c r="B114" s="40"/>
      <c r="C114" s="4" t="s">
        <v>97</v>
      </c>
      <c r="D114" s="5"/>
      <c r="E114" s="5"/>
      <c r="F114" s="5"/>
      <c r="G114" s="5"/>
      <c r="H114" s="25"/>
      <c r="I114" s="25"/>
    </row>
    <row r="115" spans="1:9" ht="15">
      <c r="A115" s="38"/>
      <c r="B115" s="40" t="s">
        <v>112</v>
      </c>
      <c r="C115" s="2" t="s">
        <v>6</v>
      </c>
      <c r="D115" s="3">
        <f>SUM(D116,D118,D120,D121)</f>
        <v>0</v>
      </c>
      <c r="E115" s="3">
        <f>SUM(E116,E118,E120,E121)</f>
        <v>454351</v>
      </c>
      <c r="F115" s="3">
        <f>SUM(F116,F118,F120,F121)</f>
        <v>152292.3</v>
      </c>
      <c r="G115" s="3">
        <f>SUM(G116,G118,G120,G121)</f>
        <v>152292.3</v>
      </c>
      <c r="H115" s="26">
        <v>0</v>
      </c>
      <c r="I115" s="26">
        <f>F115/E115</f>
        <v>0.3351864527644926</v>
      </c>
    </row>
    <row r="116" spans="1:9" ht="15">
      <c r="A116" s="38"/>
      <c r="B116" s="40"/>
      <c r="C116" s="4" t="s">
        <v>7</v>
      </c>
      <c r="D116" s="5">
        <v>0</v>
      </c>
      <c r="E116" s="5">
        <v>454351</v>
      </c>
      <c r="F116" s="5">
        <v>152292.3</v>
      </c>
      <c r="G116" s="5">
        <v>152292.3</v>
      </c>
      <c r="H116" s="25">
        <v>0</v>
      </c>
      <c r="I116" s="25">
        <f>F116/E116</f>
        <v>0.3351864527644926</v>
      </c>
    </row>
    <row r="117" spans="1:9" ht="24">
      <c r="A117" s="38"/>
      <c r="B117" s="40"/>
      <c r="C117" s="4" t="s">
        <v>46</v>
      </c>
      <c r="D117" s="5"/>
      <c r="E117" s="5"/>
      <c r="F117" s="5"/>
      <c r="G117" s="5"/>
      <c r="H117" s="25"/>
      <c r="I117" s="25"/>
    </row>
    <row r="118" spans="1:9" ht="15">
      <c r="A118" s="38"/>
      <c r="B118" s="40"/>
      <c r="C118" s="4" t="s">
        <v>96</v>
      </c>
      <c r="D118" s="5"/>
      <c r="E118" s="5"/>
      <c r="F118" s="5"/>
      <c r="G118" s="5"/>
      <c r="H118" s="25"/>
      <c r="I118" s="25"/>
    </row>
    <row r="119" spans="1:9" ht="36">
      <c r="A119" s="38"/>
      <c r="B119" s="40"/>
      <c r="C119" s="4" t="s">
        <v>48</v>
      </c>
      <c r="D119" s="5"/>
      <c r="E119" s="5"/>
      <c r="F119" s="5"/>
      <c r="G119" s="5"/>
      <c r="H119" s="25"/>
      <c r="I119" s="25"/>
    </row>
    <row r="120" spans="1:9" ht="15">
      <c r="A120" s="38"/>
      <c r="B120" s="40"/>
      <c r="C120" s="4" t="s">
        <v>49</v>
      </c>
      <c r="D120" s="5"/>
      <c r="E120" s="5"/>
      <c r="F120" s="5"/>
      <c r="G120" s="5"/>
      <c r="H120" s="25"/>
      <c r="I120" s="25"/>
    </row>
    <row r="121" spans="1:9" ht="15">
      <c r="A121" s="39"/>
      <c r="B121" s="40"/>
      <c r="C121" s="4" t="s">
        <v>97</v>
      </c>
      <c r="D121" s="5"/>
      <c r="E121" s="5"/>
      <c r="F121" s="5"/>
      <c r="G121" s="5"/>
      <c r="H121" s="25"/>
      <c r="I121" s="25"/>
    </row>
    <row r="122" spans="1:9" ht="15" customHeight="1">
      <c r="A122" s="7" t="s">
        <v>19</v>
      </c>
      <c r="B122" s="35" t="s">
        <v>115</v>
      </c>
      <c r="C122" s="2" t="s">
        <v>6</v>
      </c>
      <c r="D122" s="3">
        <f>SUM(D123,D125,D127,D128)</f>
        <v>253100</v>
      </c>
      <c r="E122" s="3">
        <f>SUM(E123,E125,E127,E128)</f>
        <v>203241</v>
      </c>
      <c r="F122" s="3">
        <f>SUM(F123,F125,F127,F128)</f>
        <v>43110.4</v>
      </c>
      <c r="G122" s="3">
        <f>SUM(G123,G125,G127,G128)</f>
        <v>43110.4</v>
      </c>
      <c r="H122" s="26">
        <f>F122/D122</f>
        <v>0.17032951402607666</v>
      </c>
      <c r="I122" s="26">
        <f>F122/E122</f>
        <v>0.21211468158491645</v>
      </c>
    </row>
    <row r="123" spans="1:9" ht="17.25" customHeight="1">
      <c r="A123" s="38" t="s">
        <v>20</v>
      </c>
      <c r="B123" s="36"/>
      <c r="C123" s="4" t="s">
        <v>7</v>
      </c>
      <c r="D123" s="5">
        <f>D131+D138</f>
        <v>253100</v>
      </c>
      <c r="E123" s="5">
        <f>E131+E138</f>
        <v>203241</v>
      </c>
      <c r="F123" s="5">
        <f>F131+F138</f>
        <v>43110.4</v>
      </c>
      <c r="G123" s="5">
        <f>G131+G138</f>
        <v>43110.4</v>
      </c>
      <c r="H123" s="25">
        <f>F123/D123</f>
        <v>0.17032951402607666</v>
      </c>
      <c r="I123" s="25">
        <f>F123/E123</f>
        <v>0.21211468158491645</v>
      </c>
    </row>
    <row r="124" spans="1:9" ht="24.75" customHeight="1">
      <c r="A124" s="38"/>
      <c r="B124" s="36"/>
      <c r="C124" s="4" t="s">
        <v>46</v>
      </c>
      <c r="D124" s="5"/>
      <c r="E124" s="5"/>
      <c r="F124" s="5"/>
      <c r="G124" s="5"/>
      <c r="H124" s="26"/>
      <c r="I124" s="26"/>
    </row>
    <row r="125" spans="1:9" ht="15">
      <c r="A125" s="38"/>
      <c r="B125" s="36"/>
      <c r="C125" s="4" t="s">
        <v>96</v>
      </c>
      <c r="D125" s="5"/>
      <c r="E125" s="5"/>
      <c r="F125" s="5"/>
      <c r="G125" s="5"/>
      <c r="H125" s="26"/>
      <c r="I125" s="26"/>
    </row>
    <row r="126" spans="1:9" ht="36">
      <c r="A126" s="38"/>
      <c r="B126" s="36"/>
      <c r="C126" s="4" t="s">
        <v>48</v>
      </c>
      <c r="D126" s="5"/>
      <c r="E126" s="5"/>
      <c r="F126" s="5"/>
      <c r="G126" s="5"/>
      <c r="H126" s="26"/>
      <c r="I126" s="26"/>
    </row>
    <row r="127" spans="1:9" ht="15">
      <c r="A127" s="38"/>
      <c r="B127" s="36"/>
      <c r="C127" s="4" t="s">
        <v>49</v>
      </c>
      <c r="D127" s="5"/>
      <c r="E127" s="5"/>
      <c r="F127" s="5"/>
      <c r="G127" s="5"/>
      <c r="H127" s="26"/>
      <c r="I127" s="26"/>
    </row>
    <row r="128" spans="1:9" ht="15">
      <c r="A128" s="38"/>
      <c r="B128" s="37"/>
      <c r="C128" s="4" t="s">
        <v>97</v>
      </c>
      <c r="D128" s="5"/>
      <c r="E128" s="5"/>
      <c r="F128" s="5"/>
      <c r="G128" s="5"/>
      <c r="H128" s="26"/>
      <c r="I128" s="26"/>
    </row>
    <row r="129" spans="1:9" ht="15">
      <c r="A129" s="38"/>
      <c r="B129" s="44" t="s">
        <v>8</v>
      </c>
      <c r="C129" s="45"/>
      <c r="D129" s="45"/>
      <c r="E129" s="45"/>
      <c r="F129" s="45"/>
      <c r="G129" s="45"/>
      <c r="H129" s="45"/>
      <c r="I129" s="45"/>
    </row>
    <row r="130" spans="1:9" ht="15">
      <c r="A130" s="38"/>
      <c r="B130" s="40" t="s">
        <v>113</v>
      </c>
      <c r="C130" s="2" t="s">
        <v>6</v>
      </c>
      <c r="D130" s="3">
        <f>SUM(D131,D133,D135,D136)</f>
        <v>253100</v>
      </c>
      <c r="E130" s="3">
        <f>SUM(E131,E133,E135,E136)</f>
        <v>118241</v>
      </c>
      <c r="F130" s="3">
        <f>SUM(F131,F133,F135,F136)</f>
        <v>22412.9</v>
      </c>
      <c r="G130" s="3">
        <f>SUM(G131,G133,G135,G136)</f>
        <v>22412.9</v>
      </c>
      <c r="H130" s="26">
        <f>F130/D130</f>
        <v>0.0885535361517187</v>
      </c>
      <c r="I130" s="26">
        <f>F130/E130</f>
        <v>0.18955269322823726</v>
      </c>
    </row>
    <row r="131" spans="1:9" ht="15">
      <c r="A131" s="38"/>
      <c r="B131" s="40"/>
      <c r="C131" s="4" t="s">
        <v>7</v>
      </c>
      <c r="D131" s="5">
        <v>253100</v>
      </c>
      <c r="E131" s="5">
        <v>118241</v>
      </c>
      <c r="F131" s="5">
        <v>22412.9</v>
      </c>
      <c r="G131" s="5">
        <v>22412.9</v>
      </c>
      <c r="H131" s="25">
        <f>F131/D131</f>
        <v>0.0885535361517187</v>
      </c>
      <c r="I131" s="25">
        <f>F131/E131</f>
        <v>0.18955269322823726</v>
      </c>
    </row>
    <row r="132" spans="1:9" ht="24">
      <c r="A132" s="38"/>
      <c r="B132" s="40"/>
      <c r="C132" s="4" t="s">
        <v>46</v>
      </c>
      <c r="D132" s="5"/>
      <c r="E132" s="5"/>
      <c r="F132" s="5"/>
      <c r="G132" s="5"/>
      <c r="H132" s="25"/>
      <c r="I132" s="25"/>
    </row>
    <row r="133" spans="1:9" ht="15">
      <c r="A133" s="38"/>
      <c r="B133" s="40"/>
      <c r="C133" s="4" t="s">
        <v>96</v>
      </c>
      <c r="D133" s="5"/>
      <c r="E133" s="5"/>
      <c r="F133" s="5"/>
      <c r="G133" s="5"/>
      <c r="H133" s="25"/>
      <c r="I133" s="25"/>
    </row>
    <row r="134" spans="1:9" ht="36">
      <c r="A134" s="38"/>
      <c r="B134" s="40"/>
      <c r="C134" s="4" t="s">
        <v>48</v>
      </c>
      <c r="D134" s="5"/>
      <c r="E134" s="5"/>
      <c r="F134" s="5"/>
      <c r="G134" s="5"/>
      <c r="H134" s="25"/>
      <c r="I134" s="25"/>
    </row>
    <row r="135" spans="1:9" ht="15">
      <c r="A135" s="38"/>
      <c r="B135" s="40"/>
      <c r="C135" s="4" t="s">
        <v>49</v>
      </c>
      <c r="D135" s="5"/>
      <c r="E135" s="5"/>
      <c r="F135" s="5"/>
      <c r="G135" s="5"/>
      <c r="H135" s="25"/>
      <c r="I135" s="25"/>
    </row>
    <row r="136" spans="1:9" ht="15">
      <c r="A136" s="38"/>
      <c r="B136" s="40"/>
      <c r="C136" s="4" t="s">
        <v>97</v>
      </c>
      <c r="D136" s="5"/>
      <c r="E136" s="5"/>
      <c r="F136" s="5"/>
      <c r="G136" s="5"/>
      <c r="H136" s="25"/>
      <c r="I136" s="25"/>
    </row>
    <row r="137" spans="1:9" ht="15">
      <c r="A137" s="38"/>
      <c r="B137" s="40" t="s">
        <v>112</v>
      </c>
      <c r="C137" s="2" t="s">
        <v>6</v>
      </c>
      <c r="D137" s="3">
        <f>SUM(D138,D140,D142,D143)</f>
        <v>0</v>
      </c>
      <c r="E137" s="3">
        <f>SUM(E138,E140,E142,E143)</f>
        <v>85000</v>
      </c>
      <c r="F137" s="3">
        <f>SUM(F138,F140,F142,F143)</f>
        <v>20697.5</v>
      </c>
      <c r="G137" s="3">
        <f>SUM(G138,G140,G142,G143)</f>
        <v>20697.5</v>
      </c>
      <c r="H137" s="26">
        <v>0</v>
      </c>
      <c r="I137" s="26">
        <f>F137/E137</f>
        <v>0.2435</v>
      </c>
    </row>
    <row r="138" spans="1:9" ht="15">
      <c r="A138" s="38"/>
      <c r="B138" s="40"/>
      <c r="C138" s="4" t="s">
        <v>7</v>
      </c>
      <c r="D138" s="5">
        <f aca="true" t="shared" si="5" ref="D138:I138">D181</f>
        <v>0</v>
      </c>
      <c r="E138" s="5">
        <v>85000</v>
      </c>
      <c r="F138" s="5">
        <v>20697.5</v>
      </c>
      <c r="G138" s="5">
        <v>20697.5</v>
      </c>
      <c r="H138" s="25">
        <f t="shared" si="5"/>
        <v>0</v>
      </c>
      <c r="I138" s="25">
        <f t="shared" si="5"/>
        <v>0</v>
      </c>
    </row>
    <row r="139" spans="1:9" ht="24">
      <c r="A139" s="38"/>
      <c r="B139" s="40"/>
      <c r="C139" s="4" t="s">
        <v>46</v>
      </c>
      <c r="D139" s="5"/>
      <c r="E139" s="5"/>
      <c r="F139" s="5"/>
      <c r="G139" s="5"/>
      <c r="H139" s="25"/>
      <c r="I139" s="25"/>
    </row>
    <row r="140" spans="1:9" ht="15">
      <c r="A140" s="38"/>
      <c r="B140" s="40"/>
      <c r="C140" s="4" t="s">
        <v>96</v>
      </c>
      <c r="D140" s="5"/>
      <c r="E140" s="5"/>
      <c r="F140" s="5"/>
      <c r="G140" s="5"/>
      <c r="H140" s="25"/>
      <c r="I140" s="25"/>
    </row>
    <row r="141" spans="1:9" ht="36">
      <c r="A141" s="38"/>
      <c r="B141" s="40"/>
      <c r="C141" s="4" t="s">
        <v>48</v>
      </c>
      <c r="D141" s="5"/>
      <c r="E141" s="5"/>
      <c r="F141" s="5"/>
      <c r="G141" s="5"/>
      <c r="H141" s="25"/>
      <c r="I141" s="25"/>
    </row>
    <row r="142" spans="1:9" ht="15">
      <c r="A142" s="38"/>
      <c r="B142" s="40"/>
      <c r="C142" s="4" t="s">
        <v>49</v>
      </c>
      <c r="D142" s="5"/>
      <c r="E142" s="5"/>
      <c r="F142" s="5"/>
      <c r="G142" s="5"/>
      <c r="H142" s="25"/>
      <c r="I142" s="25"/>
    </row>
    <row r="143" spans="1:9" ht="15">
      <c r="A143" s="39"/>
      <c r="B143" s="40"/>
      <c r="C143" s="4" t="s">
        <v>97</v>
      </c>
      <c r="D143" s="5"/>
      <c r="E143" s="5"/>
      <c r="F143" s="5"/>
      <c r="G143" s="5"/>
      <c r="H143" s="25"/>
      <c r="I143" s="25"/>
    </row>
    <row r="144" spans="1:9" ht="15" customHeight="1">
      <c r="A144" s="7" t="s">
        <v>27</v>
      </c>
      <c r="B144" s="35" t="s">
        <v>114</v>
      </c>
      <c r="C144" s="2" t="s">
        <v>6</v>
      </c>
      <c r="D144" s="3">
        <f>SUM(D145,D147,D149,D150)</f>
        <v>40000</v>
      </c>
      <c r="E144" s="3">
        <f>SUM(E145,E147,E149,E150)</f>
        <v>33216</v>
      </c>
      <c r="F144" s="3">
        <f>SUM(F145,F147,F149,F150)</f>
        <v>15761.3</v>
      </c>
      <c r="G144" s="3">
        <f>SUM(G145,G147,G149,G150)</f>
        <v>15761.3</v>
      </c>
      <c r="H144" s="26">
        <f>F144/D144</f>
        <v>0.3940325</v>
      </c>
      <c r="I144" s="26">
        <f>F144/E144</f>
        <v>0.47450927263969167</v>
      </c>
    </row>
    <row r="145" spans="1:9" ht="17.25" customHeight="1">
      <c r="A145" s="36" t="s">
        <v>28</v>
      </c>
      <c r="B145" s="36"/>
      <c r="C145" s="4" t="s">
        <v>7</v>
      </c>
      <c r="D145" s="5">
        <v>40000</v>
      </c>
      <c r="E145" s="5">
        <v>33216</v>
      </c>
      <c r="F145" s="5">
        <v>15761.3</v>
      </c>
      <c r="G145" s="5">
        <v>15761.3</v>
      </c>
      <c r="H145" s="25">
        <f>F145/D145</f>
        <v>0.3940325</v>
      </c>
      <c r="I145" s="25">
        <f>F145/E145</f>
        <v>0.47450927263969167</v>
      </c>
    </row>
    <row r="146" spans="1:9" ht="28.5" customHeight="1">
      <c r="A146" s="36"/>
      <c r="B146" s="36"/>
      <c r="C146" s="4" t="s">
        <v>46</v>
      </c>
      <c r="D146" s="5"/>
      <c r="E146" s="5"/>
      <c r="F146" s="5"/>
      <c r="G146" s="5"/>
      <c r="H146" s="26"/>
      <c r="I146" s="26"/>
    </row>
    <row r="147" spans="1:9" ht="15">
      <c r="A147" s="36"/>
      <c r="B147" s="36"/>
      <c r="C147" s="4" t="s">
        <v>96</v>
      </c>
      <c r="D147" s="5"/>
      <c r="E147" s="5"/>
      <c r="F147" s="5"/>
      <c r="G147" s="5"/>
      <c r="H147" s="26"/>
      <c r="I147" s="26"/>
    </row>
    <row r="148" spans="1:9" ht="36">
      <c r="A148" s="36"/>
      <c r="B148" s="36"/>
      <c r="C148" s="4" t="s">
        <v>48</v>
      </c>
      <c r="D148" s="5"/>
      <c r="E148" s="5"/>
      <c r="F148" s="5"/>
      <c r="G148" s="5"/>
      <c r="H148" s="26"/>
      <c r="I148" s="26"/>
    </row>
    <row r="149" spans="1:9" ht="15">
      <c r="A149" s="36"/>
      <c r="B149" s="36"/>
      <c r="C149" s="4" t="s">
        <v>49</v>
      </c>
      <c r="D149" s="5"/>
      <c r="E149" s="5"/>
      <c r="F149" s="5"/>
      <c r="G149" s="5"/>
      <c r="H149" s="26"/>
      <c r="I149" s="26"/>
    </row>
    <row r="150" spans="1:9" ht="15" customHeight="1">
      <c r="A150" s="37"/>
      <c r="B150" s="37"/>
      <c r="C150" s="4" t="s">
        <v>97</v>
      </c>
      <c r="D150" s="5"/>
      <c r="E150" s="5"/>
      <c r="F150" s="5"/>
      <c r="G150" s="5"/>
      <c r="H150" s="26"/>
      <c r="I150" s="26"/>
    </row>
    <row r="151" spans="1:9" ht="15">
      <c r="A151" s="7" t="s">
        <v>25</v>
      </c>
      <c r="B151" s="35" t="s">
        <v>113</v>
      </c>
      <c r="C151" s="2" t="s">
        <v>6</v>
      </c>
      <c r="D151" s="3">
        <f>SUM(D152,D154,D156,D157)</f>
        <v>478000</v>
      </c>
      <c r="E151" s="3">
        <f>SUM(E152,E154,E156,E157)</f>
        <v>37076.6</v>
      </c>
      <c r="F151" s="3">
        <f>SUM(F152,F154,F156,F157)</f>
        <v>84704.2</v>
      </c>
      <c r="G151" s="3">
        <f>SUM(G152,G154,G156,G157)</f>
        <v>84704.2</v>
      </c>
      <c r="H151" s="26">
        <f>F151/D151</f>
        <v>0.17720543933054392</v>
      </c>
      <c r="I151" s="26">
        <f>F151/E151</f>
        <v>2.2845730191009963</v>
      </c>
    </row>
    <row r="152" spans="1:9" ht="21" customHeight="1">
      <c r="A152" s="36" t="s">
        <v>26</v>
      </c>
      <c r="B152" s="36"/>
      <c r="C152" s="4" t="s">
        <v>7</v>
      </c>
      <c r="D152" s="5"/>
      <c r="E152" s="5">
        <v>5250</v>
      </c>
      <c r="F152" s="5">
        <v>0</v>
      </c>
      <c r="G152" s="5">
        <v>0</v>
      </c>
      <c r="H152" s="25">
        <v>0</v>
      </c>
      <c r="I152" s="25">
        <v>0</v>
      </c>
    </row>
    <row r="153" spans="1:9" ht="26.25" customHeight="1">
      <c r="A153" s="36"/>
      <c r="B153" s="36"/>
      <c r="C153" s="4" t="s">
        <v>46</v>
      </c>
      <c r="D153" s="5"/>
      <c r="E153" s="5">
        <v>5250</v>
      </c>
      <c r="F153" s="5"/>
      <c r="G153" s="5"/>
      <c r="H153" s="25"/>
      <c r="I153" s="25"/>
    </row>
    <row r="154" spans="1:9" ht="15">
      <c r="A154" s="36"/>
      <c r="B154" s="36"/>
      <c r="C154" s="4" t="s">
        <v>96</v>
      </c>
      <c r="D154" s="5"/>
      <c r="E154" s="5">
        <v>31826.6</v>
      </c>
      <c r="F154" s="5">
        <v>0</v>
      </c>
      <c r="G154" s="5">
        <v>0</v>
      </c>
      <c r="H154" s="25">
        <v>0</v>
      </c>
      <c r="I154" s="25">
        <v>0</v>
      </c>
    </row>
    <row r="155" spans="1:9" ht="36">
      <c r="A155" s="36"/>
      <c r="B155" s="36"/>
      <c r="C155" s="4" t="s">
        <v>48</v>
      </c>
      <c r="D155" s="5"/>
      <c r="E155" s="5">
        <v>31826.6</v>
      </c>
      <c r="F155" s="5"/>
      <c r="G155" s="5"/>
      <c r="H155" s="25"/>
      <c r="I155" s="25"/>
    </row>
    <row r="156" spans="1:9" ht="15">
      <c r="A156" s="36"/>
      <c r="B156" s="36"/>
      <c r="C156" s="4" t="s">
        <v>49</v>
      </c>
      <c r="D156" s="5"/>
      <c r="E156" s="5"/>
      <c r="F156" s="5"/>
      <c r="G156" s="5"/>
      <c r="H156" s="25"/>
      <c r="I156" s="25"/>
    </row>
    <row r="157" spans="1:9" ht="15">
      <c r="A157" s="37"/>
      <c r="B157" s="37"/>
      <c r="C157" s="4" t="s">
        <v>97</v>
      </c>
      <c r="D157" s="5">
        <v>478000</v>
      </c>
      <c r="E157" s="5"/>
      <c r="F157" s="5">
        <v>84704.2</v>
      </c>
      <c r="G157" s="5">
        <v>84704.2</v>
      </c>
      <c r="H157" s="25">
        <f>F157/D157</f>
        <v>0.17720543933054392</v>
      </c>
      <c r="I157" s="25"/>
    </row>
    <row r="158" spans="1:9" ht="24" customHeight="1">
      <c r="A158" s="41" t="s">
        <v>21</v>
      </c>
      <c r="B158" s="10" t="s">
        <v>119</v>
      </c>
      <c r="C158" s="2" t="s">
        <v>6</v>
      </c>
      <c r="D158" s="3">
        <f>SUM(D165,D207,D214,D221)</f>
        <v>2769199.9</v>
      </c>
      <c r="E158" s="3">
        <f>E159+E161+E163</f>
        <v>7006377</v>
      </c>
      <c r="F158" s="3">
        <f>F159+F161+F163</f>
        <v>1008787.14</v>
      </c>
      <c r="G158" s="3">
        <f>G159+G161+G163</f>
        <v>1305720.7920000001</v>
      </c>
      <c r="H158" s="26">
        <f>F158/D158</f>
        <v>0.3642883058026978</v>
      </c>
      <c r="I158" s="26">
        <f>F158/E158</f>
        <v>0.14398128162386922</v>
      </c>
    </row>
    <row r="159" spans="1:9" ht="15">
      <c r="A159" s="42"/>
      <c r="B159" s="35" t="s">
        <v>22</v>
      </c>
      <c r="C159" s="4" t="s">
        <v>7</v>
      </c>
      <c r="D159" s="5">
        <f>SUM(D166,D208,D215,D222)</f>
        <v>2259199.9</v>
      </c>
      <c r="E159" s="5">
        <f>E166+E208+E215+E222+E236+E229</f>
        <v>3462270.7</v>
      </c>
      <c r="F159" s="5">
        <f>F166+F208+F215+F222+F236+F229</f>
        <v>540501.74</v>
      </c>
      <c r="G159" s="5">
        <f>G166+G208+G215+G222+G236+G229</f>
        <v>947435.3920000001</v>
      </c>
      <c r="H159" s="25">
        <f>F159/D159</f>
        <v>0.23924476094390762</v>
      </c>
      <c r="I159" s="25">
        <f>F159/E159</f>
        <v>0.1561119238885625</v>
      </c>
    </row>
    <row r="160" spans="1:9" ht="24">
      <c r="A160" s="42"/>
      <c r="B160" s="36"/>
      <c r="C160" s="4" t="s">
        <v>46</v>
      </c>
      <c r="D160" s="5">
        <f>D174</f>
        <v>26316</v>
      </c>
      <c r="E160" s="5">
        <f>E174</f>
        <v>121052.6</v>
      </c>
      <c r="F160" s="5">
        <f>F174</f>
        <v>42899.8</v>
      </c>
      <c r="G160" s="5">
        <f>G174</f>
        <v>100250.1</v>
      </c>
      <c r="H160" s="25">
        <f>F160/D160</f>
        <v>1.6301793585651316</v>
      </c>
      <c r="I160" s="25">
        <f>F160/E160</f>
        <v>0.35438974462341166</v>
      </c>
    </row>
    <row r="161" spans="1:9" ht="15">
      <c r="A161" s="42"/>
      <c r="B161" s="36"/>
      <c r="C161" s="4" t="s">
        <v>96</v>
      </c>
      <c r="D161" s="5">
        <f>SUM(D168,D210,D217,D224)</f>
        <v>500000</v>
      </c>
      <c r="E161" s="5">
        <f>SUM(E168,E210,E217,E224)</f>
        <v>3544106.3</v>
      </c>
      <c r="F161" s="5">
        <f>SUM(F168,F210,F217,F224)</f>
        <v>468285.4</v>
      </c>
      <c r="G161" s="5">
        <f>SUM(G168,G210,G217,G224)</f>
        <v>358285.4</v>
      </c>
      <c r="H161" s="25">
        <f>F161/D161</f>
        <v>0.9365708</v>
      </c>
      <c r="I161" s="25">
        <f>F161/E161</f>
        <v>0.13213074336963315</v>
      </c>
    </row>
    <row r="162" spans="1:9" ht="36">
      <c r="A162" s="42"/>
      <c r="B162" s="36"/>
      <c r="C162" s="4" t="s">
        <v>48</v>
      </c>
      <c r="D162" s="5">
        <f>D176</f>
        <v>500000</v>
      </c>
      <c r="E162" s="5">
        <f>E176</f>
        <v>2070000</v>
      </c>
      <c r="F162" s="5">
        <f>F176</f>
        <v>0</v>
      </c>
      <c r="G162" s="5">
        <f>G176</f>
        <v>0</v>
      </c>
      <c r="H162" s="25">
        <f>F162/D162</f>
        <v>0</v>
      </c>
      <c r="I162" s="25">
        <f>F162/E162</f>
        <v>0</v>
      </c>
    </row>
    <row r="163" spans="1:9" ht="15">
      <c r="A163" s="42"/>
      <c r="B163" s="36"/>
      <c r="C163" s="4" t="s">
        <v>49</v>
      </c>
      <c r="D163" s="5">
        <f>SUM(D170,D212,D219,D226)</f>
        <v>10000</v>
      </c>
      <c r="E163" s="5">
        <f>E233+E240</f>
        <v>0</v>
      </c>
      <c r="F163" s="5">
        <f>F233+F240</f>
        <v>0</v>
      </c>
      <c r="G163" s="5">
        <f>G233+G240</f>
        <v>0</v>
      </c>
      <c r="H163" s="5"/>
      <c r="I163" s="5"/>
    </row>
    <row r="164" spans="1:9" ht="15">
      <c r="A164" s="43"/>
      <c r="B164" s="37"/>
      <c r="C164" s="4" t="s">
        <v>97</v>
      </c>
      <c r="D164" s="5"/>
      <c r="E164" s="5"/>
      <c r="F164" s="5"/>
      <c r="G164" s="5"/>
      <c r="H164" s="5"/>
      <c r="I164" s="5"/>
    </row>
    <row r="165" spans="1:9" ht="15">
      <c r="A165" s="35" t="s">
        <v>98</v>
      </c>
      <c r="B165" s="40" t="s">
        <v>110</v>
      </c>
      <c r="C165" s="2" t="s">
        <v>6</v>
      </c>
      <c r="D165" s="3">
        <f>D172+D179+D186+D193+D200</f>
        <v>531316</v>
      </c>
      <c r="E165" s="3">
        <f>E172+E179+E186+E193+E200</f>
        <v>3360473.5</v>
      </c>
      <c r="F165" s="3">
        <f>F166+F168</f>
        <v>153075.64</v>
      </c>
      <c r="G165" s="3">
        <f>G166+G168</f>
        <v>100425.94</v>
      </c>
      <c r="H165" s="26">
        <f>F165/D165</f>
        <v>0.2881065881697521</v>
      </c>
      <c r="I165" s="26">
        <f>F165/E165</f>
        <v>0.04555180691054401</v>
      </c>
    </row>
    <row r="166" spans="1:9" ht="17.25" customHeight="1">
      <c r="A166" s="36"/>
      <c r="B166" s="40"/>
      <c r="C166" s="4" t="s">
        <v>7</v>
      </c>
      <c r="D166" s="5">
        <f>D173+D180+D187+D194+D201</f>
        <v>31316</v>
      </c>
      <c r="E166" s="5">
        <f>E173+E180+E187+E194+E201</f>
        <v>174652.6</v>
      </c>
      <c r="F166" s="5">
        <f>F173+F180+F187+F194+F201</f>
        <v>43075.64</v>
      </c>
      <c r="G166" s="5">
        <f>G173+G180+G187+G194+G201</f>
        <v>100425.94</v>
      </c>
      <c r="H166" s="25">
        <f>F166/D166</f>
        <v>1.3755153914931664</v>
      </c>
      <c r="I166" s="25">
        <f>F166/E166</f>
        <v>0.2466361222220568</v>
      </c>
    </row>
    <row r="167" spans="1:9" ht="25.5" customHeight="1">
      <c r="A167" s="36"/>
      <c r="B167" s="40"/>
      <c r="C167" s="4" t="s">
        <v>46</v>
      </c>
      <c r="D167" s="5"/>
      <c r="E167" s="5"/>
      <c r="F167" s="5"/>
      <c r="G167" s="5"/>
      <c r="H167" s="25"/>
      <c r="I167" s="25"/>
    </row>
    <row r="168" spans="1:9" ht="15">
      <c r="A168" s="36"/>
      <c r="B168" s="40"/>
      <c r="C168" s="4" t="s">
        <v>96</v>
      </c>
      <c r="D168" s="5">
        <f>D175+D182+D189+D196+D203</f>
        <v>500000</v>
      </c>
      <c r="E168" s="5">
        <f>E175+E182+E189+E196+E203</f>
        <v>3185820.9</v>
      </c>
      <c r="F168" s="5">
        <f>F175+F182+F189+F196+F203</f>
        <v>110000</v>
      </c>
      <c r="G168" s="5">
        <f>G175+G182+G189+G196+G203</f>
        <v>0</v>
      </c>
      <c r="H168" s="25">
        <f>F168/D168</f>
        <v>0.22</v>
      </c>
      <c r="I168" s="25">
        <f>F168/E168</f>
        <v>0.03452799245557087</v>
      </c>
    </row>
    <row r="169" spans="1:9" ht="36">
      <c r="A169" s="36"/>
      <c r="B169" s="40"/>
      <c r="C169" s="4" t="s">
        <v>48</v>
      </c>
      <c r="D169" s="3"/>
      <c r="E169" s="5"/>
      <c r="F169" s="5"/>
      <c r="G169" s="5"/>
      <c r="H169" s="5"/>
      <c r="I169" s="5"/>
    </row>
    <row r="170" spans="1:9" ht="15">
      <c r="A170" s="36"/>
      <c r="B170" s="40"/>
      <c r="C170" s="4" t="s">
        <v>49</v>
      </c>
      <c r="D170" s="3"/>
      <c r="E170" s="5"/>
      <c r="F170" s="5"/>
      <c r="G170" s="5"/>
      <c r="H170" s="5"/>
      <c r="I170" s="5"/>
    </row>
    <row r="171" spans="1:9" ht="15">
      <c r="A171" s="37"/>
      <c r="B171" s="40"/>
      <c r="C171" s="4" t="s">
        <v>97</v>
      </c>
      <c r="D171" s="3"/>
      <c r="E171" s="5"/>
      <c r="F171" s="5"/>
      <c r="G171" s="5"/>
      <c r="H171" s="5"/>
      <c r="I171" s="5"/>
    </row>
    <row r="172" spans="1:9" ht="14.25" customHeight="1">
      <c r="A172" s="35" t="s">
        <v>125</v>
      </c>
      <c r="B172" s="40" t="s">
        <v>110</v>
      </c>
      <c r="C172" s="2" t="s">
        <v>6</v>
      </c>
      <c r="D172" s="3">
        <f>D173+D175</f>
        <v>526316</v>
      </c>
      <c r="E172" s="3">
        <f>SUM(E173,E175,E177,E178)</f>
        <v>2737856.5</v>
      </c>
      <c r="F172" s="3">
        <f>SUM(F173,F175,F177,F178)</f>
        <v>152899.8</v>
      </c>
      <c r="G172" s="3">
        <f>SUM(G173,G175,G177,G178)</f>
        <v>100250.1</v>
      </c>
      <c r="H172" s="26">
        <f>F172/D172</f>
        <v>0.29050950379619844</v>
      </c>
      <c r="I172" s="26">
        <f>F172/E172</f>
        <v>0.05584653541922303</v>
      </c>
    </row>
    <row r="173" spans="1:9" ht="19.5" customHeight="1">
      <c r="A173" s="36"/>
      <c r="B173" s="40"/>
      <c r="C173" s="4" t="s">
        <v>7</v>
      </c>
      <c r="D173" s="5">
        <v>26316</v>
      </c>
      <c r="E173" s="5">
        <v>121052.6</v>
      </c>
      <c r="F173" s="5">
        <v>42899.8</v>
      </c>
      <c r="G173" s="5">
        <v>100250.1</v>
      </c>
      <c r="H173" s="25">
        <f>F173/D173</f>
        <v>1.6301793585651316</v>
      </c>
      <c r="I173" s="25">
        <f>F173/E173</f>
        <v>0.35438974462341166</v>
      </c>
    </row>
    <row r="174" spans="1:9" ht="26.25" customHeight="1">
      <c r="A174" s="36"/>
      <c r="B174" s="40"/>
      <c r="C174" s="4" t="s">
        <v>46</v>
      </c>
      <c r="D174" s="5">
        <v>26316</v>
      </c>
      <c r="E174" s="5">
        <v>121052.6</v>
      </c>
      <c r="F174" s="5">
        <v>42899.8</v>
      </c>
      <c r="G174" s="5">
        <v>100250.1</v>
      </c>
      <c r="H174" s="25">
        <f>F174/D174</f>
        <v>1.6301793585651316</v>
      </c>
      <c r="I174" s="25">
        <f>F174/E174</f>
        <v>0.35438974462341166</v>
      </c>
    </row>
    <row r="175" spans="1:9" ht="15">
      <c r="A175" s="36"/>
      <c r="B175" s="40"/>
      <c r="C175" s="4" t="s">
        <v>96</v>
      </c>
      <c r="D175" s="5">
        <v>500000</v>
      </c>
      <c r="E175" s="5">
        <v>2616803.9</v>
      </c>
      <c r="F175" s="5">
        <v>110000</v>
      </c>
      <c r="G175" s="5">
        <v>0</v>
      </c>
      <c r="H175" s="25">
        <f>F175/D175</f>
        <v>0.22</v>
      </c>
      <c r="I175" s="25">
        <f>F175/E175</f>
        <v>0.04203601194571745</v>
      </c>
    </row>
    <row r="176" spans="1:9" ht="36">
      <c r="A176" s="36"/>
      <c r="B176" s="40"/>
      <c r="C176" s="4" t="s">
        <v>48</v>
      </c>
      <c r="D176" s="5">
        <v>500000</v>
      </c>
      <c r="E176" s="5">
        <v>2070000</v>
      </c>
      <c r="F176" s="5">
        <v>0</v>
      </c>
      <c r="G176" s="5">
        <v>0</v>
      </c>
      <c r="H176" s="25">
        <f>F176/D176</f>
        <v>0</v>
      </c>
      <c r="I176" s="25">
        <f>F176/E176</f>
        <v>0</v>
      </c>
    </row>
    <row r="177" spans="1:9" ht="15">
      <c r="A177" s="36"/>
      <c r="B177" s="40"/>
      <c r="C177" s="4" t="s">
        <v>49</v>
      </c>
      <c r="D177" s="5"/>
      <c r="E177" s="5"/>
      <c r="F177" s="5"/>
      <c r="G177" s="5"/>
      <c r="H177" s="5"/>
      <c r="I177" s="5"/>
    </row>
    <row r="178" spans="1:9" ht="15">
      <c r="A178" s="37"/>
      <c r="B178" s="40"/>
      <c r="C178" s="4" t="s">
        <v>97</v>
      </c>
      <c r="D178" s="5"/>
      <c r="E178" s="5"/>
      <c r="F178" s="5"/>
      <c r="G178" s="5"/>
      <c r="H178" s="5"/>
      <c r="I178" s="5"/>
    </row>
    <row r="179" spans="1:9" ht="15" customHeight="1">
      <c r="A179" s="35" t="s">
        <v>122</v>
      </c>
      <c r="B179" s="40" t="s">
        <v>110</v>
      </c>
      <c r="C179" s="2" t="s">
        <v>6</v>
      </c>
      <c r="D179" s="3">
        <f>SUM(D180,D182,D184,D185)</f>
        <v>0</v>
      </c>
      <c r="E179" s="3">
        <f>SUM(E180,E182,E184,E185)</f>
        <v>177168</v>
      </c>
      <c r="F179" s="3">
        <f>SUM(F180,F182,F184,F185)</f>
        <v>0</v>
      </c>
      <c r="G179" s="3">
        <f>SUM(G180,G182,G184,G185)</f>
        <v>0</v>
      </c>
      <c r="H179" s="26"/>
      <c r="I179" s="26">
        <f>F179/E179</f>
        <v>0</v>
      </c>
    </row>
    <row r="180" spans="1:9" ht="20.25" customHeight="1">
      <c r="A180" s="36"/>
      <c r="B180" s="40"/>
      <c r="C180" s="4" t="s">
        <v>7</v>
      </c>
      <c r="D180" s="5"/>
      <c r="E180" s="5"/>
      <c r="F180" s="5"/>
      <c r="G180" s="5"/>
      <c r="H180" s="25"/>
      <c r="I180" s="25"/>
    </row>
    <row r="181" spans="1:9" ht="26.25" customHeight="1">
      <c r="A181" s="36"/>
      <c r="B181" s="40"/>
      <c r="C181" s="4" t="s">
        <v>46</v>
      </c>
      <c r="D181" s="5"/>
      <c r="E181" s="5"/>
      <c r="F181" s="5"/>
      <c r="G181" s="5"/>
      <c r="H181" s="5"/>
      <c r="I181" s="5"/>
    </row>
    <row r="182" spans="1:9" ht="15">
      <c r="A182" s="36"/>
      <c r="B182" s="40"/>
      <c r="C182" s="4" t="s">
        <v>96</v>
      </c>
      <c r="D182" s="5"/>
      <c r="E182" s="5">
        <v>177168</v>
      </c>
      <c r="F182" s="5">
        <v>0</v>
      </c>
      <c r="G182" s="5">
        <v>0</v>
      </c>
      <c r="H182" s="5"/>
      <c r="I182" s="5"/>
    </row>
    <row r="183" spans="1:9" ht="36">
      <c r="A183" s="36"/>
      <c r="B183" s="40"/>
      <c r="C183" s="4" t="s">
        <v>48</v>
      </c>
      <c r="D183" s="5"/>
      <c r="E183" s="5"/>
      <c r="F183" s="5"/>
      <c r="G183" s="5"/>
      <c r="H183" s="5"/>
      <c r="I183" s="5"/>
    </row>
    <row r="184" spans="1:9" ht="15">
      <c r="A184" s="36"/>
      <c r="B184" s="40"/>
      <c r="C184" s="4" t="s">
        <v>49</v>
      </c>
      <c r="D184" s="5"/>
      <c r="E184" s="5"/>
      <c r="F184" s="5"/>
      <c r="G184" s="5"/>
      <c r="H184" s="5"/>
      <c r="I184" s="5"/>
    </row>
    <row r="185" spans="1:9" ht="15">
      <c r="A185" s="37"/>
      <c r="B185" s="40"/>
      <c r="C185" s="4" t="s">
        <v>97</v>
      </c>
      <c r="D185" s="5"/>
      <c r="E185" s="5"/>
      <c r="F185" s="5"/>
      <c r="G185" s="5"/>
      <c r="H185" s="5"/>
      <c r="I185" s="5"/>
    </row>
    <row r="186" spans="1:9" ht="15" customHeight="1">
      <c r="A186" s="35" t="s">
        <v>123</v>
      </c>
      <c r="B186" s="40" t="s">
        <v>110</v>
      </c>
      <c r="C186" s="2" t="s">
        <v>6</v>
      </c>
      <c r="D186" s="3">
        <f>SUM(D187,D189,D191,D192)</f>
        <v>0</v>
      </c>
      <c r="E186" s="3">
        <f>SUM(E187,E189,E191,E192)</f>
        <v>325632</v>
      </c>
      <c r="F186" s="3">
        <f>SUM(F187,F189,F191,F192)</f>
        <v>0</v>
      </c>
      <c r="G186" s="3">
        <f>SUM(G187,G189,G191,G192)</f>
        <v>0</v>
      </c>
      <c r="H186" s="26"/>
      <c r="I186" s="26">
        <f>F186/E186</f>
        <v>0</v>
      </c>
    </row>
    <row r="187" spans="1:9" ht="18.75" customHeight="1">
      <c r="A187" s="36"/>
      <c r="B187" s="40"/>
      <c r="C187" s="4" t="s">
        <v>7</v>
      </c>
      <c r="D187" s="5"/>
      <c r="E187" s="5"/>
      <c r="F187" s="5"/>
      <c r="G187" s="5"/>
      <c r="H187" s="25"/>
      <c r="I187" s="25"/>
    </row>
    <row r="188" spans="1:9" ht="24.75" customHeight="1">
      <c r="A188" s="36"/>
      <c r="B188" s="40"/>
      <c r="C188" s="4" t="s">
        <v>46</v>
      </c>
      <c r="D188" s="5"/>
      <c r="E188" s="5"/>
      <c r="F188" s="5"/>
      <c r="G188" s="5"/>
      <c r="H188" s="5"/>
      <c r="I188" s="5"/>
    </row>
    <row r="189" spans="1:9" ht="15">
      <c r="A189" s="36"/>
      <c r="B189" s="40"/>
      <c r="C189" s="4" t="s">
        <v>96</v>
      </c>
      <c r="D189" s="5"/>
      <c r="E189" s="5">
        <v>325632</v>
      </c>
      <c r="F189" s="5">
        <v>0</v>
      </c>
      <c r="G189" s="5">
        <v>0</v>
      </c>
      <c r="H189" s="5"/>
      <c r="I189" s="5"/>
    </row>
    <row r="190" spans="1:9" ht="36">
      <c r="A190" s="36"/>
      <c r="B190" s="40"/>
      <c r="C190" s="4" t="s">
        <v>48</v>
      </c>
      <c r="D190" s="5"/>
      <c r="E190" s="5"/>
      <c r="F190" s="5"/>
      <c r="G190" s="5"/>
      <c r="H190" s="5"/>
      <c r="I190" s="5"/>
    </row>
    <row r="191" spans="1:9" ht="15">
      <c r="A191" s="36"/>
      <c r="B191" s="40"/>
      <c r="C191" s="4" t="s">
        <v>49</v>
      </c>
      <c r="D191" s="5"/>
      <c r="E191" s="5"/>
      <c r="F191" s="5"/>
      <c r="G191" s="5"/>
      <c r="H191" s="5"/>
      <c r="I191" s="5"/>
    </row>
    <row r="192" spans="1:9" ht="15">
      <c r="A192" s="37"/>
      <c r="B192" s="40"/>
      <c r="C192" s="4" t="s">
        <v>97</v>
      </c>
      <c r="D192" s="5"/>
      <c r="E192" s="5"/>
      <c r="F192" s="5"/>
      <c r="G192" s="5"/>
      <c r="H192" s="5"/>
      <c r="I192" s="5"/>
    </row>
    <row r="193" spans="1:9" ht="15">
      <c r="A193" s="35" t="s">
        <v>124</v>
      </c>
      <c r="B193" s="40" t="s">
        <v>110</v>
      </c>
      <c r="C193" s="2" t="s">
        <v>6</v>
      </c>
      <c r="D193" s="3">
        <f>SUM(D194,D196,D198,D199)</f>
        <v>0</v>
      </c>
      <c r="E193" s="3">
        <f>SUM(E194,E196,E198,E199)</f>
        <v>102417</v>
      </c>
      <c r="F193" s="3">
        <f>SUM(F194,F196,F198,F199)</f>
        <v>0</v>
      </c>
      <c r="G193" s="3">
        <f>SUM(G194,G196,G198,G199)</f>
        <v>0</v>
      </c>
      <c r="H193" s="26"/>
      <c r="I193" s="26">
        <f>F193/E193</f>
        <v>0</v>
      </c>
    </row>
    <row r="194" spans="1:9" ht="15">
      <c r="A194" s="36"/>
      <c r="B194" s="40"/>
      <c r="C194" s="4" t="s">
        <v>7</v>
      </c>
      <c r="D194" s="5"/>
      <c r="E194" s="5">
        <v>36200</v>
      </c>
      <c r="F194" s="5">
        <v>0</v>
      </c>
      <c r="G194" s="5">
        <v>0</v>
      </c>
      <c r="H194" s="25"/>
      <c r="I194" s="25"/>
    </row>
    <row r="195" spans="1:9" ht="24">
      <c r="A195" s="36"/>
      <c r="B195" s="40"/>
      <c r="C195" s="4" t="s">
        <v>46</v>
      </c>
      <c r="D195" s="5"/>
      <c r="E195" s="5"/>
      <c r="F195" s="5"/>
      <c r="G195" s="5"/>
      <c r="H195" s="5"/>
      <c r="I195" s="5"/>
    </row>
    <row r="196" spans="1:9" ht="15">
      <c r="A196" s="36"/>
      <c r="B196" s="40"/>
      <c r="C196" s="4" t="s">
        <v>96</v>
      </c>
      <c r="D196" s="5"/>
      <c r="E196" s="5">
        <v>66217</v>
      </c>
      <c r="F196" s="5">
        <v>0</v>
      </c>
      <c r="G196" s="5">
        <v>0</v>
      </c>
      <c r="H196" s="5"/>
      <c r="I196" s="5"/>
    </row>
    <row r="197" spans="1:9" ht="36">
      <c r="A197" s="36"/>
      <c r="B197" s="40"/>
      <c r="C197" s="4" t="s">
        <v>48</v>
      </c>
      <c r="D197" s="5"/>
      <c r="E197" s="5"/>
      <c r="F197" s="5"/>
      <c r="G197" s="5"/>
      <c r="H197" s="5"/>
      <c r="I197" s="5"/>
    </row>
    <row r="198" spans="1:9" ht="15">
      <c r="A198" s="36"/>
      <c r="B198" s="40"/>
      <c r="C198" s="4" t="s">
        <v>49</v>
      </c>
      <c r="D198" s="5"/>
      <c r="E198" s="5"/>
      <c r="F198" s="5"/>
      <c r="G198" s="5"/>
      <c r="H198" s="5"/>
      <c r="I198" s="5"/>
    </row>
    <row r="199" spans="1:9" ht="15">
      <c r="A199" s="37"/>
      <c r="B199" s="40"/>
      <c r="C199" s="4" t="s">
        <v>97</v>
      </c>
      <c r="D199" s="5"/>
      <c r="E199" s="5"/>
      <c r="F199" s="5"/>
      <c r="G199" s="5"/>
      <c r="H199" s="5"/>
      <c r="I199" s="5"/>
    </row>
    <row r="200" spans="1:9" ht="15">
      <c r="A200" s="35" t="s">
        <v>128</v>
      </c>
      <c r="B200" s="40" t="s">
        <v>110</v>
      </c>
      <c r="C200" s="2" t="s">
        <v>6</v>
      </c>
      <c r="D200" s="3">
        <f>SUM(D201,D203,D205,D206)</f>
        <v>5000</v>
      </c>
      <c r="E200" s="3">
        <f>SUM(E201,E203,E205,E206)</f>
        <v>17400</v>
      </c>
      <c r="F200" s="3">
        <f>SUM(F201,F203,F205,F206)</f>
        <v>175.84</v>
      </c>
      <c r="G200" s="3">
        <f>SUM(G201,G203,G205,G206)</f>
        <v>175.84</v>
      </c>
      <c r="H200" s="26">
        <f>F200/D200</f>
        <v>0.035168</v>
      </c>
      <c r="I200" s="26">
        <f>F200/E200</f>
        <v>0.010105747126436781</v>
      </c>
    </row>
    <row r="201" spans="1:9" ht="15">
      <c r="A201" s="36"/>
      <c r="B201" s="40"/>
      <c r="C201" s="4" t="s">
        <v>7</v>
      </c>
      <c r="D201" s="5">
        <v>5000</v>
      </c>
      <c r="E201" s="5">
        <v>17400</v>
      </c>
      <c r="F201" s="5">
        <v>175.84</v>
      </c>
      <c r="G201" s="5">
        <v>175.84</v>
      </c>
      <c r="H201" s="25">
        <f>F201/D201</f>
        <v>0.035168</v>
      </c>
      <c r="I201" s="25">
        <f>F201/E201</f>
        <v>0.010105747126436781</v>
      </c>
    </row>
    <row r="202" spans="1:9" ht="24">
      <c r="A202" s="36"/>
      <c r="B202" s="40"/>
      <c r="C202" s="4" t="s">
        <v>46</v>
      </c>
      <c r="D202" s="5"/>
      <c r="E202" s="5"/>
      <c r="F202" s="5"/>
      <c r="G202" s="5"/>
      <c r="H202" s="5"/>
      <c r="I202" s="5"/>
    </row>
    <row r="203" spans="1:9" ht="15">
      <c r="A203" s="36"/>
      <c r="B203" s="40"/>
      <c r="C203" s="4" t="s">
        <v>96</v>
      </c>
      <c r="D203" s="5"/>
      <c r="E203" s="5"/>
      <c r="F203" s="5"/>
      <c r="G203" s="5"/>
      <c r="H203" s="5"/>
      <c r="I203" s="5"/>
    </row>
    <row r="204" spans="1:9" ht="36">
      <c r="A204" s="36"/>
      <c r="B204" s="40"/>
      <c r="C204" s="4" t="s">
        <v>48</v>
      </c>
      <c r="D204" s="5"/>
      <c r="E204" s="5"/>
      <c r="F204" s="5"/>
      <c r="G204" s="5"/>
      <c r="H204" s="5"/>
      <c r="I204" s="5"/>
    </row>
    <row r="205" spans="1:9" ht="15" customHeight="1">
      <c r="A205" s="36"/>
      <c r="B205" s="40"/>
      <c r="C205" s="4" t="s">
        <v>49</v>
      </c>
      <c r="D205" s="5"/>
      <c r="E205" s="5"/>
      <c r="F205" s="5"/>
      <c r="G205" s="5"/>
      <c r="H205" s="5"/>
      <c r="I205" s="5"/>
    </row>
    <row r="206" spans="1:9" ht="15">
      <c r="A206" s="37"/>
      <c r="B206" s="40"/>
      <c r="C206" s="4" t="s">
        <v>97</v>
      </c>
      <c r="D206" s="5"/>
      <c r="E206" s="5"/>
      <c r="F206" s="5"/>
      <c r="G206" s="5"/>
      <c r="H206" s="5"/>
      <c r="I206" s="5"/>
    </row>
    <row r="207" spans="1:9" ht="15" customHeight="1">
      <c r="A207" s="35" t="s">
        <v>99</v>
      </c>
      <c r="B207" s="35" t="s">
        <v>110</v>
      </c>
      <c r="C207" s="2" t="s">
        <v>6</v>
      </c>
      <c r="D207" s="3">
        <f>SUM(D208,D210,D212,D213)</f>
        <v>2016183.9</v>
      </c>
      <c r="E207" s="3">
        <f>SUM(E208,E210,E212,E213)</f>
        <v>3223064.3</v>
      </c>
      <c r="F207" s="3">
        <f>SUM(F208,F210,F212,F213)</f>
        <v>832355.5</v>
      </c>
      <c r="G207" s="3">
        <f>SUM(G208,G210,G212,G213)</f>
        <v>1177121.084</v>
      </c>
      <c r="H207" s="26">
        <f>F207/D207</f>
        <v>0.4128370928862194</v>
      </c>
      <c r="I207" s="26">
        <f>F207/E207</f>
        <v>0.2582497345771228</v>
      </c>
    </row>
    <row r="208" spans="1:9" ht="17.25" customHeight="1">
      <c r="A208" s="36"/>
      <c r="B208" s="36"/>
      <c r="C208" s="4" t="s">
        <v>7</v>
      </c>
      <c r="D208" s="5">
        <v>2016183.9</v>
      </c>
      <c r="E208" s="5">
        <v>2864778.9</v>
      </c>
      <c r="F208" s="5">
        <v>474070.1</v>
      </c>
      <c r="G208" s="5">
        <v>818835.684</v>
      </c>
      <c r="H208" s="25">
        <f>F208/D208</f>
        <v>0.23513237061361317</v>
      </c>
      <c r="I208" s="25">
        <f>F208/E208</f>
        <v>0.1654822646173497</v>
      </c>
    </row>
    <row r="209" spans="1:9" ht="24.75" customHeight="1">
      <c r="A209" s="36"/>
      <c r="B209" s="36"/>
      <c r="C209" s="4" t="s">
        <v>46</v>
      </c>
      <c r="D209" s="5"/>
      <c r="E209" s="5"/>
      <c r="F209" s="5"/>
      <c r="G209" s="5"/>
      <c r="H209" s="5"/>
      <c r="I209" s="5"/>
    </row>
    <row r="210" spans="1:9" ht="15">
      <c r="A210" s="36"/>
      <c r="B210" s="36"/>
      <c r="C210" s="4" t="s">
        <v>96</v>
      </c>
      <c r="D210" s="5"/>
      <c r="E210" s="5">
        <v>358285.4</v>
      </c>
      <c r="F210" s="5">
        <v>358285.4</v>
      </c>
      <c r="G210" s="5">
        <v>358285.4</v>
      </c>
      <c r="H210" s="5"/>
      <c r="I210" s="5"/>
    </row>
    <row r="211" spans="1:9" ht="36">
      <c r="A211" s="36"/>
      <c r="B211" s="36"/>
      <c r="C211" s="4" t="s">
        <v>48</v>
      </c>
      <c r="D211" s="5"/>
      <c r="E211" s="5"/>
      <c r="F211" s="5"/>
      <c r="G211" s="5"/>
      <c r="H211" s="5"/>
      <c r="I211" s="5"/>
    </row>
    <row r="212" spans="1:9" ht="15">
      <c r="A212" s="36"/>
      <c r="B212" s="36"/>
      <c r="C212" s="4" t="s">
        <v>49</v>
      </c>
      <c r="D212" s="5"/>
      <c r="E212" s="5"/>
      <c r="F212" s="5"/>
      <c r="G212" s="5"/>
      <c r="H212" s="5"/>
      <c r="I212" s="5"/>
    </row>
    <row r="213" spans="1:9" ht="15">
      <c r="A213" s="37"/>
      <c r="B213" s="37"/>
      <c r="C213" s="4" t="s">
        <v>97</v>
      </c>
      <c r="D213" s="5"/>
      <c r="E213" s="5"/>
      <c r="F213" s="5"/>
      <c r="G213" s="5"/>
      <c r="H213" s="5"/>
      <c r="I213" s="5"/>
    </row>
    <row r="214" spans="1:9" ht="15" customHeight="1">
      <c r="A214" s="35" t="s">
        <v>100</v>
      </c>
      <c r="B214" s="35" t="s">
        <v>120</v>
      </c>
      <c r="C214" s="2" t="s">
        <v>6</v>
      </c>
      <c r="D214" s="3">
        <f>SUM(D215,D217,D219,D220)</f>
        <v>151200</v>
      </c>
      <c r="E214" s="3">
        <f>SUM(E215,E217,E219,E220)</f>
        <v>0</v>
      </c>
      <c r="F214" s="3">
        <f>SUM(F215,F217,F219,F220)</f>
        <v>0</v>
      </c>
      <c r="G214" s="3">
        <f>SUM(G215,G217,G219,G220)</f>
        <v>0</v>
      </c>
      <c r="H214" s="26">
        <f>F214/D214</f>
        <v>0</v>
      </c>
      <c r="I214" s="26"/>
    </row>
    <row r="215" spans="1:9" ht="17.25" customHeight="1">
      <c r="A215" s="36"/>
      <c r="B215" s="36"/>
      <c r="C215" s="4" t="s">
        <v>7</v>
      </c>
      <c r="D215" s="5">
        <v>141200</v>
      </c>
      <c r="E215" s="5"/>
      <c r="F215" s="5"/>
      <c r="G215" s="5"/>
      <c r="H215" s="25">
        <f>F215/D215</f>
        <v>0</v>
      </c>
      <c r="I215" s="25"/>
    </row>
    <row r="216" spans="1:9" ht="28.5" customHeight="1">
      <c r="A216" s="36"/>
      <c r="B216" s="36"/>
      <c r="C216" s="4" t="s">
        <v>46</v>
      </c>
      <c r="D216" s="5"/>
      <c r="E216" s="5"/>
      <c r="F216" s="5"/>
      <c r="G216" s="5"/>
      <c r="H216" s="5"/>
      <c r="I216" s="5"/>
    </row>
    <row r="217" spans="1:9" ht="15">
      <c r="A217" s="36"/>
      <c r="B217" s="36"/>
      <c r="C217" s="4" t="s">
        <v>96</v>
      </c>
      <c r="D217" s="5"/>
      <c r="E217" s="5"/>
      <c r="F217" s="5"/>
      <c r="G217" s="5"/>
      <c r="H217" s="5"/>
      <c r="I217" s="5"/>
    </row>
    <row r="218" spans="1:9" ht="36">
      <c r="A218" s="36"/>
      <c r="B218" s="36"/>
      <c r="C218" s="4" t="s">
        <v>48</v>
      </c>
      <c r="D218" s="5"/>
      <c r="E218" s="5"/>
      <c r="F218" s="5"/>
      <c r="G218" s="5"/>
      <c r="H218" s="5"/>
      <c r="I218" s="5"/>
    </row>
    <row r="219" spans="1:9" ht="15">
      <c r="A219" s="36"/>
      <c r="B219" s="36"/>
      <c r="C219" s="4" t="s">
        <v>49</v>
      </c>
      <c r="D219" s="5">
        <v>10000</v>
      </c>
      <c r="E219" s="5"/>
      <c r="F219" s="5"/>
      <c r="G219" s="5"/>
      <c r="H219" s="5"/>
      <c r="I219" s="5"/>
    </row>
    <row r="220" spans="1:9" ht="17.25" customHeight="1">
      <c r="A220" s="37"/>
      <c r="B220" s="37"/>
      <c r="C220" s="4" t="s">
        <v>97</v>
      </c>
      <c r="D220" s="5"/>
      <c r="E220" s="5"/>
      <c r="F220" s="5"/>
      <c r="G220" s="5"/>
      <c r="H220" s="5"/>
      <c r="I220" s="5"/>
    </row>
    <row r="221" spans="1:9" ht="15">
      <c r="A221" s="35" t="s">
        <v>101</v>
      </c>
      <c r="B221" s="35" t="s">
        <v>121</v>
      </c>
      <c r="C221" s="2" t="s">
        <v>6</v>
      </c>
      <c r="D221" s="3">
        <f>SUM(D222,D224,D226,D227)</f>
        <v>70500</v>
      </c>
      <c r="E221" s="3">
        <f>SUM(E222,E224,E226,E227)</f>
        <v>57839.2</v>
      </c>
      <c r="F221" s="3">
        <f>SUM(F222,F224,F226,F227)</f>
        <v>23356</v>
      </c>
      <c r="G221" s="3">
        <f>SUM(G222,G224,G226,G227)</f>
        <v>28173.768</v>
      </c>
      <c r="H221" s="26">
        <f>F221/D221</f>
        <v>0.331290780141844</v>
      </c>
      <c r="I221" s="26">
        <f>F221/E221</f>
        <v>0.4038091813164774</v>
      </c>
    </row>
    <row r="222" spans="1:9" ht="21" customHeight="1">
      <c r="A222" s="36"/>
      <c r="B222" s="36"/>
      <c r="C222" s="4" t="s">
        <v>7</v>
      </c>
      <c r="D222" s="5">
        <v>70500</v>
      </c>
      <c r="E222" s="5">
        <v>57839.2</v>
      </c>
      <c r="F222" s="5">
        <v>23356</v>
      </c>
      <c r="G222" s="5">
        <v>28173.768</v>
      </c>
      <c r="H222" s="25">
        <f>F222/D222</f>
        <v>0.331290780141844</v>
      </c>
      <c r="I222" s="25">
        <f>F222/E222</f>
        <v>0.4038091813164774</v>
      </c>
    </row>
    <row r="223" spans="1:9" ht="26.25" customHeight="1">
      <c r="A223" s="36"/>
      <c r="B223" s="36"/>
      <c r="C223" s="4" t="s">
        <v>46</v>
      </c>
      <c r="D223" s="5"/>
      <c r="E223" s="5"/>
      <c r="F223" s="5"/>
      <c r="G223" s="5"/>
      <c r="H223" s="5"/>
      <c r="I223" s="5"/>
    </row>
    <row r="224" spans="1:9" ht="15">
      <c r="A224" s="36"/>
      <c r="B224" s="36"/>
      <c r="C224" s="4" t="s">
        <v>96</v>
      </c>
      <c r="D224" s="5"/>
      <c r="E224" s="5"/>
      <c r="F224" s="5"/>
      <c r="G224" s="5"/>
      <c r="H224" s="5"/>
      <c r="I224" s="5"/>
    </row>
    <row r="225" spans="1:9" ht="36">
      <c r="A225" s="36"/>
      <c r="B225" s="36"/>
      <c r="C225" s="4" t="s">
        <v>48</v>
      </c>
      <c r="D225" s="5"/>
      <c r="E225" s="5"/>
      <c r="F225" s="5"/>
      <c r="G225" s="5"/>
      <c r="H225" s="5"/>
      <c r="I225" s="5"/>
    </row>
    <row r="226" spans="1:9" ht="15">
      <c r="A226" s="36"/>
      <c r="B226" s="36"/>
      <c r="C226" s="4" t="s">
        <v>49</v>
      </c>
      <c r="D226" s="5"/>
      <c r="E226" s="5"/>
      <c r="F226" s="5"/>
      <c r="G226" s="5"/>
      <c r="H226" s="5"/>
      <c r="I226" s="5"/>
    </row>
    <row r="227" spans="1:9" ht="15">
      <c r="A227" s="37"/>
      <c r="B227" s="37"/>
      <c r="C227" s="4" t="s">
        <v>97</v>
      </c>
      <c r="D227" s="5"/>
      <c r="E227" s="5"/>
      <c r="F227" s="5"/>
      <c r="G227" s="5"/>
      <c r="H227" s="5"/>
      <c r="I227" s="5"/>
    </row>
    <row r="228" spans="1:9" ht="15">
      <c r="A228" s="35" t="s">
        <v>126</v>
      </c>
      <c r="B228" s="35" t="s">
        <v>120</v>
      </c>
      <c r="C228" s="2" t="s">
        <v>6</v>
      </c>
      <c r="D228" s="3">
        <f>SUM(D229,D231,D233,D234)</f>
        <v>0</v>
      </c>
      <c r="E228" s="3">
        <f>SUM(E229,E231,E233,E234)</f>
        <v>265000</v>
      </c>
      <c r="F228" s="3">
        <f>SUM(F229,F231,F233,F234)</f>
        <v>0</v>
      </c>
      <c r="G228" s="3">
        <f>SUM(G229,G231,G233,G234)</f>
        <v>0</v>
      </c>
      <c r="H228" s="26"/>
      <c r="I228" s="26">
        <f>F228/E228</f>
        <v>0</v>
      </c>
    </row>
    <row r="229" spans="1:9" ht="15">
      <c r="A229" s="36"/>
      <c r="B229" s="36"/>
      <c r="C229" s="4" t="s">
        <v>7</v>
      </c>
      <c r="D229" s="5"/>
      <c r="E229" s="5">
        <v>265000</v>
      </c>
      <c r="F229" s="5">
        <v>0</v>
      </c>
      <c r="G229" s="5">
        <v>0</v>
      </c>
      <c r="H229" s="25"/>
      <c r="I229" s="25">
        <f>F229/E229</f>
        <v>0</v>
      </c>
    </row>
    <row r="230" spans="1:9" ht="24">
      <c r="A230" s="36"/>
      <c r="B230" s="36"/>
      <c r="C230" s="4" t="s">
        <v>46</v>
      </c>
      <c r="D230" s="5"/>
      <c r="E230" s="5"/>
      <c r="F230" s="5"/>
      <c r="G230" s="5"/>
      <c r="H230" s="5"/>
      <c r="I230" s="5"/>
    </row>
    <row r="231" spans="1:9" ht="15">
      <c r="A231" s="36"/>
      <c r="B231" s="36"/>
      <c r="C231" s="4" t="s">
        <v>96</v>
      </c>
      <c r="D231" s="5"/>
      <c r="E231" s="5"/>
      <c r="F231" s="5"/>
      <c r="G231" s="5"/>
      <c r="H231" s="5"/>
      <c r="I231" s="5"/>
    </row>
    <row r="232" spans="1:9" ht="36">
      <c r="A232" s="36"/>
      <c r="B232" s="36"/>
      <c r="C232" s="4" t="s">
        <v>48</v>
      </c>
      <c r="D232" s="5"/>
      <c r="E232" s="5"/>
      <c r="F232" s="5"/>
      <c r="G232" s="5"/>
      <c r="H232" s="5"/>
      <c r="I232" s="5"/>
    </row>
    <row r="233" spans="1:9" ht="15">
      <c r="A233" s="36"/>
      <c r="B233" s="36"/>
      <c r="C233" s="4" t="s">
        <v>49</v>
      </c>
      <c r="D233" s="5"/>
      <c r="E233" s="5">
        <v>0</v>
      </c>
      <c r="F233" s="5">
        <v>0</v>
      </c>
      <c r="G233" s="5">
        <v>0</v>
      </c>
      <c r="H233" s="5"/>
      <c r="I233" s="5"/>
    </row>
    <row r="234" spans="1:9" ht="37.5" customHeight="1">
      <c r="A234" s="37"/>
      <c r="B234" s="37"/>
      <c r="C234" s="4" t="s">
        <v>97</v>
      </c>
      <c r="D234" s="5"/>
      <c r="E234" s="5"/>
      <c r="F234" s="5"/>
      <c r="G234" s="5"/>
      <c r="H234" s="5"/>
      <c r="I234" s="5"/>
    </row>
    <row r="235" spans="1:9" ht="15">
      <c r="A235" s="35" t="s">
        <v>127</v>
      </c>
      <c r="B235" s="35" t="s">
        <v>120</v>
      </c>
      <c r="C235" s="2" t="s">
        <v>6</v>
      </c>
      <c r="D235" s="3">
        <f>SUM(D236,D238,D240,D241)</f>
        <v>0</v>
      </c>
      <c r="E235" s="3">
        <f>SUM(E236,E238,E240,E241)</f>
        <v>100000</v>
      </c>
      <c r="F235" s="3">
        <f>SUM(F236,F238,F240,F241)</f>
        <v>0</v>
      </c>
      <c r="G235" s="3">
        <f>SUM(G236,G238,G240,G241)</f>
        <v>0</v>
      </c>
      <c r="H235" s="26"/>
      <c r="I235" s="26">
        <f>F235/E235</f>
        <v>0</v>
      </c>
    </row>
    <row r="236" spans="1:9" ht="15">
      <c r="A236" s="36"/>
      <c r="B236" s="36"/>
      <c r="C236" s="4" t="s">
        <v>7</v>
      </c>
      <c r="D236" s="5"/>
      <c r="E236" s="5">
        <v>100000</v>
      </c>
      <c r="F236" s="5">
        <v>0</v>
      </c>
      <c r="G236" s="5">
        <v>0</v>
      </c>
      <c r="H236" s="25"/>
      <c r="I236" s="25">
        <f>F236/E236</f>
        <v>0</v>
      </c>
    </row>
    <row r="237" spans="1:9" ht="24">
      <c r="A237" s="36"/>
      <c r="B237" s="36"/>
      <c r="C237" s="4" t="s">
        <v>46</v>
      </c>
      <c r="D237" s="5"/>
      <c r="E237" s="5"/>
      <c r="F237" s="5"/>
      <c r="G237" s="5"/>
      <c r="H237" s="5"/>
      <c r="I237" s="5"/>
    </row>
    <row r="238" spans="1:9" ht="15">
      <c r="A238" s="36"/>
      <c r="B238" s="36"/>
      <c r="C238" s="4" t="s">
        <v>96</v>
      </c>
      <c r="D238" s="5"/>
      <c r="E238" s="5"/>
      <c r="F238" s="5"/>
      <c r="G238" s="5"/>
      <c r="H238" s="5"/>
      <c r="I238" s="5"/>
    </row>
    <row r="239" spans="1:9" ht="36">
      <c r="A239" s="36"/>
      <c r="B239" s="36"/>
      <c r="C239" s="4" t="s">
        <v>48</v>
      </c>
      <c r="D239" s="5"/>
      <c r="E239" s="5"/>
      <c r="F239" s="5"/>
      <c r="G239" s="5"/>
      <c r="H239" s="5"/>
      <c r="I239" s="5"/>
    </row>
    <row r="240" spans="1:9" ht="15">
      <c r="A240" s="36"/>
      <c r="B240" s="36"/>
      <c r="C240" s="4" t="s">
        <v>49</v>
      </c>
      <c r="D240" s="5"/>
      <c r="E240" s="5">
        <v>0</v>
      </c>
      <c r="F240" s="5">
        <v>0</v>
      </c>
      <c r="G240" s="5">
        <v>0</v>
      </c>
      <c r="H240" s="5"/>
      <c r="I240" s="5"/>
    </row>
    <row r="241" spans="1:9" ht="15">
      <c r="A241" s="37"/>
      <c r="B241" s="37"/>
      <c r="C241" s="4" t="s">
        <v>97</v>
      </c>
      <c r="D241" s="5"/>
      <c r="E241" s="5"/>
      <c r="F241" s="5"/>
      <c r="G241" s="5"/>
      <c r="H241" s="5"/>
      <c r="I241" s="5"/>
    </row>
    <row r="242" spans="1:9" ht="24" customHeight="1">
      <c r="A242" s="40" t="s">
        <v>23</v>
      </c>
      <c r="B242" s="40" t="s">
        <v>113</v>
      </c>
      <c r="C242" s="2" t="s">
        <v>6</v>
      </c>
      <c r="D242" s="3">
        <f>SUM(D249,D256)</f>
        <v>24500</v>
      </c>
      <c r="E242" s="3">
        <f>SUM(E249,E256)</f>
        <v>21170</v>
      </c>
      <c r="F242" s="3">
        <f>SUM(F249,F256)</f>
        <v>11675</v>
      </c>
      <c r="G242" s="3">
        <f>SUM(G249,G256)</f>
        <v>11675</v>
      </c>
      <c r="H242" s="26">
        <f>F242/D242</f>
        <v>0.47653061224489796</v>
      </c>
      <c r="I242" s="26">
        <f>F242/E242</f>
        <v>0.5514879546528105</v>
      </c>
    </row>
    <row r="243" spans="1:9" ht="15" customHeight="1">
      <c r="A243" s="40"/>
      <c r="B243" s="40"/>
      <c r="C243" s="4" t="s">
        <v>7</v>
      </c>
      <c r="D243" s="5">
        <f>SUM(D250,D257)</f>
        <v>24500</v>
      </c>
      <c r="E243" s="5">
        <f>SUM(E250,E257)</f>
        <v>21170</v>
      </c>
      <c r="F243" s="5">
        <f>SUM(F250,F257)</f>
        <v>11675</v>
      </c>
      <c r="G243" s="5">
        <f>SUM(G250,G257)</f>
        <v>11675</v>
      </c>
      <c r="H243" s="25">
        <f>F243/D243</f>
        <v>0.47653061224489796</v>
      </c>
      <c r="I243" s="25">
        <f>F243/E243</f>
        <v>0.5514879546528105</v>
      </c>
    </row>
    <row r="244" spans="1:9" ht="27" customHeight="1">
      <c r="A244" s="40"/>
      <c r="B244" s="40"/>
      <c r="C244" s="4" t="s">
        <v>46</v>
      </c>
      <c r="D244" s="5"/>
      <c r="E244" s="5"/>
      <c r="F244" s="5"/>
      <c r="G244" s="5"/>
      <c r="H244" s="26"/>
      <c r="I244" s="26"/>
    </row>
    <row r="245" spans="1:9" ht="15">
      <c r="A245" s="40"/>
      <c r="B245" s="40"/>
      <c r="C245" s="4" t="s">
        <v>96</v>
      </c>
      <c r="D245" s="5">
        <v>24500</v>
      </c>
      <c r="E245" s="5"/>
      <c r="F245" s="5"/>
      <c r="G245" s="5"/>
      <c r="H245" s="26"/>
      <c r="I245" s="26"/>
    </row>
    <row r="246" spans="1:9" ht="36">
      <c r="A246" s="40"/>
      <c r="B246" s="40"/>
      <c r="C246" s="4" t="s">
        <v>48</v>
      </c>
      <c r="D246" s="5"/>
      <c r="E246" s="5"/>
      <c r="F246" s="5"/>
      <c r="G246" s="5"/>
      <c r="H246" s="26"/>
      <c r="I246" s="26"/>
    </row>
    <row r="247" spans="1:9" ht="15">
      <c r="A247" s="40"/>
      <c r="B247" s="40"/>
      <c r="C247" s="4" t="s">
        <v>49</v>
      </c>
      <c r="D247" s="5"/>
      <c r="E247" s="5"/>
      <c r="F247" s="5"/>
      <c r="G247" s="5"/>
      <c r="H247" s="26"/>
      <c r="I247" s="26"/>
    </row>
    <row r="248" spans="1:9" ht="15">
      <c r="A248" s="40"/>
      <c r="B248" s="40"/>
      <c r="C248" s="4" t="s">
        <v>97</v>
      </c>
      <c r="D248" s="5"/>
      <c r="E248" s="5"/>
      <c r="F248" s="5"/>
      <c r="G248" s="5"/>
      <c r="H248" s="26"/>
      <c r="I248" s="26"/>
    </row>
    <row r="249" spans="1:9" ht="14.25" customHeight="1">
      <c r="A249" s="40" t="s">
        <v>103</v>
      </c>
      <c r="B249" s="40" t="s">
        <v>113</v>
      </c>
      <c r="C249" s="2" t="s">
        <v>6</v>
      </c>
      <c r="D249" s="3">
        <f>SUM(D250,D252,D254,D255)</f>
        <v>24500</v>
      </c>
      <c r="E249" s="3">
        <f>SUM(E250,E252,E254,E255)</f>
        <v>21170</v>
      </c>
      <c r="F249" s="3">
        <f>SUM(F250,F252,F254,F255)</f>
        <v>11675</v>
      </c>
      <c r="G249" s="3">
        <f>SUM(G250,G252,G254,G255)</f>
        <v>11675</v>
      </c>
      <c r="H249" s="26">
        <f>F249/D249</f>
        <v>0.47653061224489796</v>
      </c>
      <c r="I249" s="26">
        <f>F249/E249</f>
        <v>0.5514879546528105</v>
      </c>
    </row>
    <row r="250" spans="1:9" ht="17.25" customHeight="1">
      <c r="A250" s="40"/>
      <c r="B250" s="40"/>
      <c r="C250" s="4" t="s">
        <v>7</v>
      </c>
      <c r="D250" s="5">
        <v>24500</v>
      </c>
      <c r="E250" s="5">
        <v>21170</v>
      </c>
      <c r="F250" s="5">
        <v>11675</v>
      </c>
      <c r="G250" s="5">
        <v>11675</v>
      </c>
      <c r="H250" s="25">
        <f>F250/D250</f>
        <v>0.47653061224489796</v>
      </c>
      <c r="I250" s="25">
        <f>F250/E250</f>
        <v>0.5514879546528105</v>
      </c>
    </row>
    <row r="251" spans="1:9" ht="25.5" customHeight="1">
      <c r="A251" s="40"/>
      <c r="B251" s="40"/>
      <c r="C251" s="4" t="s">
        <v>46</v>
      </c>
      <c r="D251" s="5"/>
      <c r="E251" s="5"/>
      <c r="F251" s="5"/>
      <c r="G251" s="5"/>
      <c r="H251" s="25"/>
      <c r="I251" s="25"/>
    </row>
    <row r="252" spans="1:9" ht="15">
      <c r="A252" s="40"/>
      <c r="B252" s="40"/>
      <c r="C252" s="4" t="s">
        <v>96</v>
      </c>
      <c r="D252" s="5"/>
      <c r="E252" s="5"/>
      <c r="F252" s="5"/>
      <c r="G252" s="5"/>
      <c r="H252" s="25"/>
      <c r="I252" s="25"/>
    </row>
    <row r="253" spans="1:9" ht="36">
      <c r="A253" s="40"/>
      <c r="B253" s="40"/>
      <c r="C253" s="4" t="s">
        <v>48</v>
      </c>
      <c r="D253" s="5"/>
      <c r="E253" s="5"/>
      <c r="F253" s="5"/>
      <c r="G253" s="5"/>
      <c r="H253" s="25"/>
      <c r="I253" s="5"/>
    </row>
    <row r="254" spans="1:9" ht="15">
      <c r="A254" s="40"/>
      <c r="B254" s="40"/>
      <c r="C254" s="4" t="s">
        <v>49</v>
      </c>
      <c r="D254" s="5"/>
      <c r="E254" s="5"/>
      <c r="F254" s="5"/>
      <c r="G254" s="5"/>
      <c r="H254" s="25"/>
      <c r="I254" s="5"/>
    </row>
    <row r="255" spans="1:9" ht="15">
      <c r="A255" s="40"/>
      <c r="B255" s="40"/>
      <c r="C255" s="4" t="s">
        <v>97</v>
      </c>
      <c r="D255" s="5"/>
      <c r="E255" s="5"/>
      <c r="F255" s="5"/>
      <c r="G255" s="5"/>
      <c r="H255" s="25"/>
      <c r="I255" s="5"/>
    </row>
    <row r="256" spans="1:9" ht="15">
      <c r="A256" s="59" t="s">
        <v>102</v>
      </c>
      <c r="B256" s="40" t="s">
        <v>113</v>
      </c>
      <c r="C256" s="2" t="s">
        <v>6</v>
      </c>
      <c r="D256" s="3">
        <f>SUM(D257,D259,D261,D262)</f>
        <v>0</v>
      </c>
      <c r="E256" s="3">
        <f>SUM(E257,E259,E261,E262)</f>
        <v>0</v>
      </c>
      <c r="F256" s="3"/>
      <c r="G256" s="3"/>
      <c r="H256" s="26"/>
      <c r="I256" s="26"/>
    </row>
    <row r="257" spans="1:9" ht="19.5" customHeight="1">
      <c r="A257" s="59"/>
      <c r="B257" s="40"/>
      <c r="C257" s="4" t="s">
        <v>7</v>
      </c>
      <c r="D257" s="5">
        <v>0</v>
      </c>
      <c r="E257" s="5">
        <v>0</v>
      </c>
      <c r="F257" s="5"/>
      <c r="G257" s="5"/>
      <c r="H257" s="25"/>
      <c r="I257" s="25"/>
    </row>
    <row r="258" spans="1:9" ht="26.25" customHeight="1">
      <c r="A258" s="59"/>
      <c r="B258" s="40"/>
      <c r="C258" s="4" t="s">
        <v>46</v>
      </c>
      <c r="D258" s="5"/>
      <c r="E258" s="5"/>
      <c r="F258" s="5"/>
      <c r="G258" s="5"/>
      <c r="H258" s="5"/>
      <c r="I258" s="5"/>
    </row>
    <row r="259" spans="1:9" ht="15">
      <c r="A259" s="59"/>
      <c r="B259" s="40"/>
      <c r="C259" s="4" t="s">
        <v>96</v>
      </c>
      <c r="D259" s="5"/>
      <c r="E259" s="5"/>
      <c r="F259" s="5"/>
      <c r="G259" s="5"/>
      <c r="H259" s="5"/>
      <c r="I259" s="5"/>
    </row>
    <row r="260" spans="1:9" ht="36">
      <c r="A260" s="59"/>
      <c r="B260" s="40"/>
      <c r="C260" s="4" t="s">
        <v>48</v>
      </c>
      <c r="D260" s="5"/>
      <c r="E260" s="5"/>
      <c r="F260" s="5"/>
      <c r="G260" s="5"/>
      <c r="H260" s="5"/>
      <c r="I260" s="5"/>
    </row>
    <row r="261" spans="1:9" ht="15">
      <c r="A261" s="59"/>
      <c r="B261" s="40"/>
      <c r="C261" s="4" t="s">
        <v>49</v>
      </c>
      <c r="D261" s="5"/>
      <c r="E261" s="5"/>
      <c r="F261" s="5"/>
      <c r="G261" s="5"/>
      <c r="H261" s="5"/>
      <c r="I261" s="5"/>
    </row>
    <row r="262" spans="1:9" ht="15">
      <c r="A262" s="59"/>
      <c r="B262" s="40"/>
      <c r="C262" s="4" t="s">
        <v>97</v>
      </c>
      <c r="D262" s="5"/>
      <c r="E262" s="5"/>
      <c r="F262" s="5"/>
      <c r="G262" s="5"/>
      <c r="H262" s="5"/>
      <c r="I262" s="5"/>
    </row>
    <row r="263" spans="1:9" ht="24" customHeight="1">
      <c r="A263" s="40" t="s">
        <v>24</v>
      </c>
      <c r="B263" s="40" t="s">
        <v>118</v>
      </c>
      <c r="C263" s="2" t="s">
        <v>6</v>
      </c>
      <c r="D263" s="3">
        <f>SUM(D270,D277)</f>
        <v>0</v>
      </c>
      <c r="E263" s="3">
        <f>SUM(E270,E277)</f>
        <v>0</v>
      </c>
      <c r="F263" s="3"/>
      <c r="G263" s="3"/>
      <c r="H263" s="26"/>
      <c r="I263" s="26"/>
    </row>
    <row r="264" spans="1:9" ht="15" customHeight="1">
      <c r="A264" s="40"/>
      <c r="B264" s="40"/>
      <c r="C264" s="4" t="s">
        <v>7</v>
      </c>
      <c r="D264" s="5">
        <f>SUM(D271,D278)</f>
        <v>0</v>
      </c>
      <c r="E264" s="5">
        <f>SUM(E271,E278)</f>
        <v>0</v>
      </c>
      <c r="F264" s="5"/>
      <c r="G264" s="5"/>
      <c r="H264" s="25"/>
      <c r="I264" s="25"/>
    </row>
    <row r="265" spans="1:9" ht="27" customHeight="1">
      <c r="A265" s="40"/>
      <c r="B265" s="40"/>
      <c r="C265" s="4" t="s">
        <v>46</v>
      </c>
      <c r="D265" s="5"/>
      <c r="E265" s="5"/>
      <c r="F265" s="5"/>
      <c r="G265" s="5"/>
      <c r="H265" s="26"/>
      <c r="I265" s="26"/>
    </row>
    <row r="266" spans="1:9" ht="15">
      <c r="A266" s="40"/>
      <c r="B266" s="40"/>
      <c r="C266" s="4" t="s">
        <v>96</v>
      </c>
      <c r="D266" s="5"/>
      <c r="E266" s="5"/>
      <c r="F266" s="5"/>
      <c r="G266" s="5"/>
      <c r="H266" s="26"/>
      <c r="I266" s="26"/>
    </row>
    <row r="267" spans="1:9" ht="36">
      <c r="A267" s="40"/>
      <c r="B267" s="40"/>
      <c r="C267" s="4" t="s">
        <v>48</v>
      </c>
      <c r="D267" s="5"/>
      <c r="E267" s="5"/>
      <c r="F267" s="5"/>
      <c r="G267" s="5"/>
      <c r="H267" s="26"/>
      <c r="I267" s="26"/>
    </row>
    <row r="268" spans="1:9" ht="15">
      <c r="A268" s="40"/>
      <c r="B268" s="40"/>
      <c r="C268" s="4" t="s">
        <v>49</v>
      </c>
      <c r="D268" s="5"/>
      <c r="E268" s="5"/>
      <c r="F268" s="5"/>
      <c r="G268" s="5"/>
      <c r="H268" s="26"/>
      <c r="I268" s="26"/>
    </row>
    <row r="269" spans="1:9" ht="15">
      <c r="A269" s="40"/>
      <c r="B269" s="40"/>
      <c r="C269" s="4" t="s">
        <v>97</v>
      </c>
      <c r="D269" s="5"/>
      <c r="E269" s="5"/>
      <c r="F269" s="5"/>
      <c r="G269" s="5"/>
      <c r="H269" s="26"/>
      <c r="I269" s="26"/>
    </row>
    <row r="270" spans="1:9" ht="13.5" customHeight="1">
      <c r="A270" s="40" t="s">
        <v>104</v>
      </c>
      <c r="B270" s="40" t="s">
        <v>113</v>
      </c>
      <c r="C270" s="2" t="s">
        <v>6</v>
      </c>
      <c r="D270" s="3">
        <f>SUM(D271,D273,D275,D276)</f>
        <v>0</v>
      </c>
      <c r="E270" s="3">
        <f>SUM(E271,E273,E275,E276)</f>
        <v>0</v>
      </c>
      <c r="F270" s="3"/>
      <c r="G270" s="3"/>
      <c r="H270" s="26"/>
      <c r="I270" s="26"/>
    </row>
    <row r="271" spans="1:9" ht="17.25" customHeight="1">
      <c r="A271" s="40"/>
      <c r="B271" s="40"/>
      <c r="C271" s="4" t="s">
        <v>7</v>
      </c>
      <c r="D271" s="5">
        <v>0</v>
      </c>
      <c r="E271" s="5">
        <v>0</v>
      </c>
      <c r="F271" s="5"/>
      <c r="G271" s="5"/>
      <c r="H271" s="25"/>
      <c r="I271" s="25"/>
    </row>
    <row r="272" spans="1:9" ht="25.5" customHeight="1">
      <c r="A272" s="40"/>
      <c r="B272" s="40"/>
      <c r="C272" s="4" t="s">
        <v>46</v>
      </c>
      <c r="D272" s="5"/>
      <c r="E272" s="5"/>
      <c r="F272" s="5"/>
      <c r="G272" s="5"/>
      <c r="H272" s="26"/>
      <c r="I272" s="26"/>
    </row>
    <row r="273" spans="1:9" ht="15">
      <c r="A273" s="40"/>
      <c r="B273" s="40"/>
      <c r="C273" s="4" t="s">
        <v>96</v>
      </c>
      <c r="D273" s="5"/>
      <c r="E273" s="5"/>
      <c r="F273" s="5"/>
      <c r="G273" s="5"/>
      <c r="H273" s="26"/>
      <c r="I273" s="26"/>
    </row>
    <row r="274" spans="1:9" ht="36">
      <c r="A274" s="40"/>
      <c r="B274" s="40"/>
      <c r="C274" s="4" t="s">
        <v>48</v>
      </c>
      <c r="D274" s="5"/>
      <c r="E274" s="5"/>
      <c r="F274" s="5"/>
      <c r="G274" s="5"/>
      <c r="H274" s="26"/>
      <c r="I274" s="26"/>
    </row>
    <row r="275" spans="1:9" ht="15">
      <c r="A275" s="40"/>
      <c r="B275" s="40"/>
      <c r="C275" s="4" t="s">
        <v>49</v>
      </c>
      <c r="D275" s="5"/>
      <c r="E275" s="5"/>
      <c r="F275" s="5"/>
      <c r="G275" s="5"/>
      <c r="H275" s="26"/>
      <c r="I275" s="26"/>
    </row>
    <row r="276" spans="1:9" ht="15">
      <c r="A276" s="40"/>
      <c r="B276" s="40"/>
      <c r="C276" s="4" t="s">
        <v>97</v>
      </c>
      <c r="D276" s="5"/>
      <c r="E276" s="5"/>
      <c r="F276" s="5"/>
      <c r="G276" s="5"/>
      <c r="H276" s="26"/>
      <c r="I276" s="26"/>
    </row>
    <row r="277" spans="1:9" ht="15">
      <c r="A277" s="59" t="s">
        <v>105</v>
      </c>
      <c r="B277" s="40" t="s">
        <v>113</v>
      </c>
      <c r="C277" s="2" t="s">
        <v>6</v>
      </c>
      <c r="D277" s="3">
        <f>SUM(D278,D280,D282,D283)</f>
        <v>0</v>
      </c>
      <c r="E277" s="3">
        <f>SUM(E278,E280,E282,E283)</f>
        <v>0</v>
      </c>
      <c r="F277" s="3"/>
      <c r="G277" s="3"/>
      <c r="H277" s="26"/>
      <c r="I277" s="26"/>
    </row>
    <row r="278" spans="1:9" ht="19.5" customHeight="1">
      <c r="A278" s="59"/>
      <c r="B278" s="40"/>
      <c r="C278" s="4" t="s">
        <v>7</v>
      </c>
      <c r="D278" s="5">
        <v>0</v>
      </c>
      <c r="E278" s="5">
        <v>0</v>
      </c>
      <c r="F278" s="5"/>
      <c r="G278" s="5"/>
      <c r="H278" s="25"/>
      <c r="I278" s="25"/>
    </row>
    <row r="279" spans="1:9" ht="26.25" customHeight="1">
      <c r="A279" s="59"/>
      <c r="B279" s="40"/>
      <c r="C279" s="4" t="s">
        <v>46</v>
      </c>
      <c r="D279" s="5"/>
      <c r="E279" s="5"/>
      <c r="F279" s="5"/>
      <c r="G279" s="5"/>
      <c r="H279" s="25"/>
      <c r="I279" s="5"/>
    </row>
    <row r="280" spans="1:9" ht="15">
      <c r="A280" s="59"/>
      <c r="B280" s="40"/>
      <c r="C280" s="4" t="s">
        <v>96</v>
      </c>
      <c r="D280" s="5"/>
      <c r="E280" s="5"/>
      <c r="F280" s="5"/>
      <c r="G280" s="5"/>
      <c r="H280" s="25"/>
      <c r="I280" s="5"/>
    </row>
    <row r="281" spans="1:9" ht="36">
      <c r="A281" s="59"/>
      <c r="B281" s="40"/>
      <c r="C281" s="4" t="s">
        <v>48</v>
      </c>
      <c r="D281" s="5"/>
      <c r="E281" s="5"/>
      <c r="F281" s="5"/>
      <c r="G281" s="5"/>
      <c r="H281" s="25"/>
      <c r="I281" s="5"/>
    </row>
    <row r="282" spans="1:9" ht="15">
      <c r="A282" s="59"/>
      <c r="B282" s="40"/>
      <c r="C282" s="4" t="s">
        <v>49</v>
      </c>
      <c r="D282" s="5"/>
      <c r="E282" s="5"/>
      <c r="F282" s="5"/>
      <c r="G282" s="5"/>
      <c r="H282" s="25"/>
      <c r="I282" s="5"/>
    </row>
    <row r="283" spans="1:9" ht="15">
      <c r="A283" s="59"/>
      <c r="B283" s="40"/>
      <c r="C283" s="4" t="s">
        <v>97</v>
      </c>
      <c r="D283" s="5"/>
      <c r="E283" s="5"/>
      <c r="F283" s="5"/>
      <c r="G283" s="5"/>
      <c r="H283" s="25"/>
      <c r="I283" s="5"/>
    </row>
  </sheetData>
  <sheetProtection/>
  <mergeCells count="81">
    <mergeCell ref="B35:B41"/>
    <mergeCell ref="B129:I129"/>
    <mergeCell ref="B137:B143"/>
    <mergeCell ref="A101:A121"/>
    <mergeCell ref="B64:B70"/>
    <mergeCell ref="B78:B84"/>
    <mergeCell ref="B122:B128"/>
    <mergeCell ref="A65:A70"/>
    <mergeCell ref="A72:A77"/>
    <mergeCell ref="B72:B77"/>
    <mergeCell ref="B86:B92"/>
    <mergeCell ref="B93:B99"/>
    <mergeCell ref="A79:A99"/>
    <mergeCell ref="B107:I107"/>
    <mergeCell ref="B108:B114"/>
    <mergeCell ref="B115:B121"/>
    <mergeCell ref="A277:A283"/>
    <mergeCell ref="B277:B283"/>
    <mergeCell ref="B249:B255"/>
    <mergeCell ref="B242:B248"/>
    <mergeCell ref="B256:B262"/>
    <mergeCell ref="A256:A262"/>
    <mergeCell ref="A249:A255"/>
    <mergeCell ref="A242:A248"/>
    <mergeCell ref="A270:A276"/>
    <mergeCell ref="B270:B276"/>
    <mergeCell ref="A263:A269"/>
    <mergeCell ref="B263:B269"/>
    <mergeCell ref="B144:B150"/>
    <mergeCell ref="A145:A150"/>
    <mergeCell ref="B151:B157"/>
    <mergeCell ref="A152:A157"/>
    <mergeCell ref="B100:B106"/>
    <mergeCell ref="A3:A5"/>
    <mergeCell ref="B3:B5"/>
    <mergeCell ref="C3:C5"/>
    <mergeCell ref="B57:B63"/>
    <mergeCell ref="A35:A63"/>
    <mergeCell ref="A6:A34"/>
    <mergeCell ref="B13:I13"/>
    <mergeCell ref="B14:B20"/>
    <mergeCell ref="B21:B27"/>
    <mergeCell ref="B29:B34"/>
    <mergeCell ref="B42:I42"/>
    <mergeCell ref="F3:G3"/>
    <mergeCell ref="H3:I4"/>
    <mergeCell ref="G4:G5"/>
    <mergeCell ref="F4:F5"/>
    <mergeCell ref="B6:B12"/>
    <mergeCell ref="A158:A164"/>
    <mergeCell ref="B43:B49"/>
    <mergeCell ref="B221:B227"/>
    <mergeCell ref="A165:A171"/>
    <mergeCell ref="B214:B220"/>
    <mergeCell ref="B130:B136"/>
    <mergeCell ref="A172:A178"/>
    <mergeCell ref="B172:B178"/>
    <mergeCell ref="B50:B56"/>
    <mergeCell ref="B85:I85"/>
    <mergeCell ref="B179:B185"/>
    <mergeCell ref="A214:A220"/>
    <mergeCell ref="A221:A227"/>
    <mergeCell ref="B186:B192"/>
    <mergeCell ref="B207:B213"/>
    <mergeCell ref="B159:B164"/>
    <mergeCell ref="D1:I1"/>
    <mergeCell ref="A2:I2"/>
    <mergeCell ref="D3:E4"/>
    <mergeCell ref="A235:A241"/>
    <mergeCell ref="B235:B241"/>
    <mergeCell ref="A228:A234"/>
    <mergeCell ref="B228:B234"/>
    <mergeCell ref="A123:A143"/>
    <mergeCell ref="A179:A185"/>
    <mergeCell ref="A186:A192"/>
    <mergeCell ref="A207:A213"/>
    <mergeCell ref="A200:A206"/>
    <mergeCell ref="B200:B206"/>
    <mergeCell ref="A193:A199"/>
    <mergeCell ref="B193:B199"/>
    <mergeCell ref="B165:B171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90" r:id="rId1"/>
  <rowBreaks count="9" manualBreakCount="9">
    <brk id="27" max="255" man="1"/>
    <brk id="56" max="255" man="1"/>
    <brk id="85" max="255" man="1"/>
    <brk id="114" max="255" man="1"/>
    <brk id="143" max="255" man="1"/>
    <brk id="171" max="255" man="1"/>
    <brk id="199" max="255" man="1"/>
    <brk id="227" max="255" man="1"/>
    <brk id="2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1" sqref="A1:H71"/>
    </sheetView>
  </sheetViews>
  <sheetFormatPr defaultColWidth="9.140625" defaultRowHeight="15"/>
  <sheetData>
    <row r="1" spans="1:8" ht="240.75" customHeight="1" thickBot="1">
      <c r="A1" s="74" t="s">
        <v>0</v>
      </c>
      <c r="B1" s="74" t="s">
        <v>30</v>
      </c>
      <c r="C1" s="74" t="s">
        <v>2</v>
      </c>
      <c r="D1" s="78" t="s">
        <v>31</v>
      </c>
      <c r="E1" s="79"/>
      <c r="F1" s="12" t="s">
        <v>32</v>
      </c>
      <c r="G1" s="78" t="s">
        <v>34</v>
      </c>
      <c r="H1" s="79"/>
    </row>
    <row r="2" spans="1:8" ht="30" thickBot="1">
      <c r="A2" s="75"/>
      <c r="B2" s="75"/>
      <c r="C2" s="75"/>
      <c r="D2" s="13" t="s">
        <v>35</v>
      </c>
      <c r="E2" s="14" t="s">
        <v>36</v>
      </c>
      <c r="F2" s="13" t="s">
        <v>33</v>
      </c>
      <c r="G2" s="13" t="s">
        <v>37</v>
      </c>
      <c r="H2" s="14" t="s">
        <v>38</v>
      </c>
    </row>
    <row r="3" spans="1:8" ht="30.75" thickBot="1">
      <c r="A3" s="15" t="s">
        <v>39</v>
      </c>
      <c r="B3" s="65"/>
      <c r="C3" s="19" t="s">
        <v>42</v>
      </c>
      <c r="D3" s="20" t="s">
        <v>43</v>
      </c>
      <c r="E3" s="20" t="s">
        <v>44</v>
      </c>
      <c r="F3" s="20" t="s">
        <v>45</v>
      </c>
      <c r="G3" s="20">
        <v>27.1</v>
      </c>
      <c r="H3" s="20">
        <v>27.2</v>
      </c>
    </row>
    <row r="4" spans="1:8" ht="165.75" thickBot="1">
      <c r="A4" s="15" t="s">
        <v>40</v>
      </c>
      <c r="B4" s="66"/>
      <c r="C4" s="19" t="s">
        <v>7</v>
      </c>
      <c r="D4" s="20" t="s">
        <v>43</v>
      </c>
      <c r="E4" s="20" t="s">
        <v>44</v>
      </c>
      <c r="F4" s="20" t="s">
        <v>45</v>
      </c>
      <c r="G4" s="20">
        <v>27.1</v>
      </c>
      <c r="H4" s="20">
        <v>27.2</v>
      </c>
    </row>
    <row r="5" spans="1:8" ht="135.75" thickBot="1">
      <c r="A5" s="15" t="s">
        <v>41</v>
      </c>
      <c r="B5" s="66"/>
      <c r="C5" s="19" t="s">
        <v>46</v>
      </c>
      <c r="D5" s="20"/>
      <c r="E5" s="20"/>
      <c r="F5" s="20"/>
      <c r="G5" s="20"/>
      <c r="H5" s="20"/>
    </row>
    <row r="6" spans="1:8" ht="45.75" thickBot="1">
      <c r="A6" s="16"/>
      <c r="B6" s="66"/>
      <c r="C6" s="19" t="s">
        <v>47</v>
      </c>
      <c r="D6" s="20"/>
      <c r="E6" s="20"/>
      <c r="F6" s="20"/>
      <c r="G6" s="20"/>
      <c r="H6" s="20"/>
    </row>
    <row r="7" spans="1:8" ht="150.75" thickBot="1">
      <c r="A7" s="16"/>
      <c r="B7" s="66"/>
      <c r="C7" s="19" t="s">
        <v>48</v>
      </c>
      <c r="D7" s="20"/>
      <c r="E7" s="20"/>
      <c r="F7" s="20"/>
      <c r="G7" s="20"/>
      <c r="H7" s="20"/>
    </row>
    <row r="8" spans="1:8" ht="45.75" thickBot="1">
      <c r="A8" s="16"/>
      <c r="B8" s="66"/>
      <c r="C8" s="19" t="s">
        <v>49</v>
      </c>
      <c r="D8" s="20"/>
      <c r="E8" s="20"/>
      <c r="F8" s="20"/>
      <c r="G8" s="20"/>
      <c r="H8" s="20"/>
    </row>
    <row r="9" spans="1:8" ht="60.75" thickBot="1">
      <c r="A9" s="16"/>
      <c r="B9" s="67"/>
      <c r="C9" s="19" t="s">
        <v>50</v>
      </c>
      <c r="D9" s="20"/>
      <c r="E9" s="20"/>
      <c r="F9" s="20"/>
      <c r="G9" s="20"/>
      <c r="H9" s="20"/>
    </row>
    <row r="10" spans="1:8" ht="30" customHeight="1" thickBot="1">
      <c r="A10" s="16"/>
      <c r="B10" s="76" t="s">
        <v>8</v>
      </c>
      <c r="C10" s="77"/>
      <c r="D10" s="20"/>
      <c r="E10" s="20"/>
      <c r="F10" s="20"/>
      <c r="G10" s="20"/>
      <c r="H10" s="20"/>
    </row>
    <row r="11" spans="1:8" ht="30.75" thickBot="1">
      <c r="A11" s="16"/>
      <c r="B11" s="68" t="s">
        <v>51</v>
      </c>
      <c r="C11" s="19" t="s">
        <v>42</v>
      </c>
      <c r="D11" s="20" t="s">
        <v>43</v>
      </c>
      <c r="E11" s="20" t="s">
        <v>44</v>
      </c>
      <c r="F11" s="20" t="s">
        <v>45</v>
      </c>
      <c r="G11" s="20">
        <v>27.1</v>
      </c>
      <c r="H11" s="20">
        <v>27.2</v>
      </c>
    </row>
    <row r="12" spans="1:8" ht="45.75" thickBot="1">
      <c r="A12" s="16"/>
      <c r="B12" s="69"/>
      <c r="C12" s="19" t="s">
        <v>7</v>
      </c>
      <c r="D12" s="20" t="s">
        <v>43</v>
      </c>
      <c r="E12" s="20" t="s">
        <v>44</v>
      </c>
      <c r="F12" s="20" t="s">
        <v>45</v>
      </c>
      <c r="G12" s="20">
        <v>27.1</v>
      </c>
      <c r="H12" s="20">
        <v>27.2</v>
      </c>
    </row>
    <row r="13" spans="1:8" ht="135.75" thickBot="1">
      <c r="A13" s="16"/>
      <c r="B13" s="69"/>
      <c r="C13" s="19" t="s">
        <v>46</v>
      </c>
      <c r="D13" s="20"/>
      <c r="E13" s="20"/>
      <c r="F13" s="20"/>
      <c r="G13" s="20"/>
      <c r="H13" s="20"/>
    </row>
    <row r="14" spans="1:8" ht="45.75" thickBot="1">
      <c r="A14" s="16"/>
      <c r="B14" s="69"/>
      <c r="C14" s="19" t="s">
        <v>47</v>
      </c>
      <c r="D14" s="20"/>
      <c r="E14" s="20"/>
      <c r="F14" s="20"/>
      <c r="G14" s="20"/>
      <c r="H14" s="20"/>
    </row>
    <row r="15" spans="1:8" ht="150.75" thickBot="1">
      <c r="A15" s="16"/>
      <c r="B15" s="69"/>
      <c r="C15" s="19" t="s">
        <v>48</v>
      </c>
      <c r="D15" s="20"/>
      <c r="E15" s="20"/>
      <c r="F15" s="20"/>
      <c r="G15" s="20"/>
      <c r="H15" s="20"/>
    </row>
    <row r="16" spans="1:8" ht="45.75" thickBot="1">
      <c r="A16" s="16"/>
      <c r="B16" s="69"/>
      <c r="C16" s="19" t="s">
        <v>49</v>
      </c>
      <c r="D16" s="20"/>
      <c r="E16" s="20"/>
      <c r="F16" s="20"/>
      <c r="G16" s="20"/>
      <c r="H16" s="20"/>
    </row>
    <row r="17" spans="1:8" ht="60.75" thickBot="1">
      <c r="A17" s="17"/>
      <c r="B17" s="70"/>
      <c r="C17" s="19" t="s">
        <v>50</v>
      </c>
      <c r="D17" s="20"/>
      <c r="E17" s="20"/>
      <c r="F17" s="20"/>
      <c r="G17" s="20"/>
      <c r="H17" s="20"/>
    </row>
    <row r="18" spans="1:8" ht="90.75" thickBot="1">
      <c r="A18" s="22" t="s">
        <v>52</v>
      </c>
      <c r="B18" s="68" t="s">
        <v>51</v>
      </c>
      <c r="C18" s="19" t="s">
        <v>42</v>
      </c>
      <c r="D18" s="20" t="s">
        <v>58</v>
      </c>
      <c r="E18" s="19" t="s">
        <v>58</v>
      </c>
      <c r="F18" s="20" t="s">
        <v>59</v>
      </c>
      <c r="G18" s="20">
        <v>18.8</v>
      </c>
      <c r="H18" s="20">
        <v>18.8</v>
      </c>
    </row>
    <row r="19" spans="1:8" ht="165.75" thickBot="1">
      <c r="A19" s="23" t="s">
        <v>53</v>
      </c>
      <c r="B19" s="69"/>
      <c r="C19" s="19" t="s">
        <v>7</v>
      </c>
      <c r="D19" s="20" t="s">
        <v>58</v>
      </c>
      <c r="E19" s="19" t="s">
        <v>58</v>
      </c>
      <c r="F19" s="20" t="s">
        <v>59</v>
      </c>
      <c r="G19" s="20">
        <v>18.8</v>
      </c>
      <c r="H19" s="20">
        <v>18.8</v>
      </c>
    </row>
    <row r="20" spans="1:8" ht="195.75" thickBot="1">
      <c r="A20" s="23" t="s">
        <v>54</v>
      </c>
      <c r="B20" s="69"/>
      <c r="C20" s="19" t="s">
        <v>46</v>
      </c>
      <c r="D20" s="20"/>
      <c r="E20" s="20"/>
      <c r="F20" s="20"/>
      <c r="G20" s="20"/>
      <c r="H20" s="20"/>
    </row>
    <row r="21" spans="1:8" ht="90.75" thickBot="1">
      <c r="A21" s="23" t="s">
        <v>55</v>
      </c>
      <c r="B21" s="69"/>
      <c r="C21" s="19" t="s">
        <v>47</v>
      </c>
      <c r="D21" s="20"/>
      <c r="E21" s="20"/>
      <c r="F21" s="20"/>
      <c r="G21" s="20"/>
      <c r="H21" s="20"/>
    </row>
    <row r="22" spans="1:8" ht="150.75" thickBot="1">
      <c r="A22" s="23" t="s">
        <v>56</v>
      </c>
      <c r="B22" s="69"/>
      <c r="C22" s="19" t="s">
        <v>48</v>
      </c>
      <c r="D22" s="20"/>
      <c r="E22" s="20"/>
      <c r="F22" s="20"/>
      <c r="G22" s="20"/>
      <c r="H22" s="20"/>
    </row>
    <row r="23" spans="1:8" ht="45.75" thickBot="1">
      <c r="A23" s="23" t="s">
        <v>57</v>
      </c>
      <c r="B23" s="69"/>
      <c r="C23" s="19" t="s">
        <v>49</v>
      </c>
      <c r="D23" s="20"/>
      <c r="E23" s="20"/>
      <c r="F23" s="20"/>
      <c r="G23" s="20"/>
      <c r="H23" s="20"/>
    </row>
    <row r="24" spans="1:8" ht="60.75" thickBot="1">
      <c r="A24" s="17"/>
      <c r="B24" s="70"/>
      <c r="C24" s="19" t="s">
        <v>50</v>
      </c>
      <c r="D24" s="20"/>
      <c r="E24" s="20"/>
      <c r="F24" s="20"/>
      <c r="G24" s="20"/>
      <c r="H24" s="20"/>
    </row>
    <row r="25" spans="1:8" ht="195.75" thickBot="1">
      <c r="A25" s="22" t="s">
        <v>60</v>
      </c>
      <c r="B25" s="65"/>
      <c r="C25" s="19" t="s">
        <v>42</v>
      </c>
      <c r="D25" s="20" t="s">
        <v>62</v>
      </c>
      <c r="E25" s="20" t="s">
        <v>62</v>
      </c>
      <c r="F25" s="20" t="s">
        <v>59</v>
      </c>
      <c r="G25" s="20">
        <v>18.8</v>
      </c>
      <c r="H25" s="20">
        <v>18.8</v>
      </c>
    </row>
    <row r="26" spans="1:8" ht="90.75" thickBot="1">
      <c r="A26" s="23" t="s">
        <v>61</v>
      </c>
      <c r="B26" s="66"/>
      <c r="C26" s="19" t="s">
        <v>7</v>
      </c>
      <c r="D26" s="20" t="s">
        <v>62</v>
      </c>
      <c r="E26" s="20" t="s">
        <v>62</v>
      </c>
      <c r="F26" s="20" t="s">
        <v>59</v>
      </c>
      <c r="G26" s="20">
        <v>18.8</v>
      </c>
      <c r="H26" s="20">
        <v>18.8</v>
      </c>
    </row>
    <row r="27" spans="1:8" ht="135.75" thickBot="1">
      <c r="A27" s="16"/>
      <c r="B27" s="66"/>
      <c r="C27" s="19" t="s">
        <v>46</v>
      </c>
      <c r="D27" s="20"/>
      <c r="E27" s="20"/>
      <c r="F27" s="20"/>
      <c r="G27" s="20"/>
      <c r="H27" s="20"/>
    </row>
    <row r="28" spans="1:8" ht="45.75" thickBot="1">
      <c r="A28" s="16"/>
      <c r="B28" s="66"/>
      <c r="C28" s="19" t="s">
        <v>47</v>
      </c>
      <c r="D28" s="20"/>
      <c r="E28" s="20"/>
      <c r="F28" s="20"/>
      <c r="G28" s="20"/>
      <c r="H28" s="20"/>
    </row>
    <row r="29" spans="1:8" ht="150.75" thickBot="1">
      <c r="A29" s="16"/>
      <c r="B29" s="66"/>
      <c r="C29" s="19" t="s">
        <v>48</v>
      </c>
      <c r="D29" s="20"/>
      <c r="E29" s="20"/>
      <c r="F29" s="20"/>
      <c r="G29" s="20"/>
      <c r="H29" s="20"/>
    </row>
    <row r="30" spans="1:8" ht="45.75" thickBot="1">
      <c r="A30" s="16"/>
      <c r="B30" s="66"/>
      <c r="C30" s="19" t="s">
        <v>49</v>
      </c>
      <c r="D30" s="20"/>
      <c r="E30" s="20"/>
      <c r="F30" s="20"/>
      <c r="G30" s="20"/>
      <c r="H30" s="20"/>
    </row>
    <row r="31" spans="1:8" ht="15">
      <c r="A31" s="16"/>
      <c r="B31" s="66"/>
      <c r="C31" s="71" t="s">
        <v>50</v>
      </c>
      <c r="D31" s="65"/>
      <c r="E31" s="65"/>
      <c r="F31" s="65"/>
      <c r="G31" s="65"/>
      <c r="H31" s="65"/>
    </row>
    <row r="32" spans="1:8" ht="15">
      <c r="A32" s="16"/>
      <c r="B32" s="66"/>
      <c r="C32" s="72"/>
      <c r="D32" s="66"/>
      <c r="E32" s="66"/>
      <c r="F32" s="66"/>
      <c r="G32" s="66"/>
      <c r="H32" s="66"/>
    </row>
    <row r="33" spans="1:8" ht="15">
      <c r="A33" s="16"/>
      <c r="B33" s="66"/>
      <c r="C33" s="72"/>
      <c r="D33" s="66"/>
      <c r="E33" s="66"/>
      <c r="F33" s="66"/>
      <c r="G33" s="66"/>
      <c r="H33" s="66"/>
    </row>
    <row r="34" spans="1:8" ht="15.75" thickBot="1">
      <c r="A34" s="17"/>
      <c r="B34" s="67"/>
      <c r="C34" s="73"/>
      <c r="D34" s="67"/>
      <c r="E34" s="67"/>
      <c r="F34" s="67"/>
      <c r="G34" s="67"/>
      <c r="H34" s="67"/>
    </row>
    <row r="35" spans="1:8" ht="330.75" thickBot="1">
      <c r="A35" s="22" t="s">
        <v>63</v>
      </c>
      <c r="B35" s="65"/>
      <c r="C35" s="19" t="s">
        <v>42</v>
      </c>
      <c r="D35" s="20">
        <v>21</v>
      </c>
      <c r="E35" s="19">
        <v>21</v>
      </c>
      <c r="F35" s="20">
        <v>0</v>
      </c>
      <c r="G35" s="20"/>
      <c r="H35" s="20"/>
    </row>
    <row r="36" spans="1:8" ht="105.75" thickBot="1">
      <c r="A36" s="22" t="s">
        <v>64</v>
      </c>
      <c r="B36" s="66"/>
      <c r="C36" s="19" t="s">
        <v>7</v>
      </c>
      <c r="D36" s="20">
        <v>21</v>
      </c>
      <c r="E36" s="19">
        <v>21</v>
      </c>
      <c r="F36" s="20">
        <v>0</v>
      </c>
      <c r="G36" s="20"/>
      <c r="H36" s="20"/>
    </row>
    <row r="37" spans="1:8" ht="135.75" thickBot="1">
      <c r="A37" s="16"/>
      <c r="B37" s="66"/>
      <c r="C37" s="19" t="s">
        <v>46</v>
      </c>
      <c r="D37" s="20"/>
      <c r="E37" s="20"/>
      <c r="F37" s="20"/>
      <c r="G37" s="20"/>
      <c r="H37" s="20"/>
    </row>
    <row r="38" spans="1:8" ht="45.75" thickBot="1">
      <c r="A38" s="16"/>
      <c r="B38" s="66"/>
      <c r="C38" s="19" t="s">
        <v>47</v>
      </c>
      <c r="D38" s="20"/>
      <c r="E38" s="20"/>
      <c r="F38" s="20"/>
      <c r="G38" s="20"/>
      <c r="H38" s="20"/>
    </row>
    <row r="39" spans="1:8" ht="150.75" thickBot="1">
      <c r="A39" s="16"/>
      <c r="B39" s="66"/>
      <c r="C39" s="19" t="s">
        <v>48</v>
      </c>
      <c r="D39" s="20"/>
      <c r="E39" s="20"/>
      <c r="F39" s="20"/>
      <c r="G39" s="20"/>
      <c r="H39" s="20"/>
    </row>
    <row r="40" spans="1:8" ht="45.75" thickBot="1">
      <c r="A40" s="16"/>
      <c r="B40" s="66"/>
      <c r="C40" s="19" t="s">
        <v>49</v>
      </c>
      <c r="D40" s="20"/>
      <c r="E40" s="20"/>
      <c r="F40" s="20"/>
      <c r="G40" s="20"/>
      <c r="H40" s="20"/>
    </row>
    <row r="41" spans="1:8" ht="29.25" customHeight="1">
      <c r="A41" s="16"/>
      <c r="B41" s="66"/>
      <c r="C41" s="71" t="s">
        <v>50</v>
      </c>
      <c r="D41" s="65"/>
      <c r="E41" s="65"/>
      <c r="F41" s="65"/>
      <c r="G41" s="65"/>
      <c r="H41" s="65"/>
    </row>
    <row r="42" spans="1:8" ht="15">
      <c r="A42" s="16"/>
      <c r="B42" s="66"/>
      <c r="C42" s="72"/>
      <c r="D42" s="66"/>
      <c r="E42" s="66"/>
      <c r="F42" s="66"/>
      <c r="G42" s="66"/>
      <c r="H42" s="66"/>
    </row>
    <row r="43" spans="1:8" ht="15.75" thickBot="1">
      <c r="A43" s="17"/>
      <c r="B43" s="67"/>
      <c r="C43" s="73"/>
      <c r="D43" s="67"/>
      <c r="E43" s="67"/>
      <c r="F43" s="67"/>
      <c r="G43" s="67"/>
      <c r="H43" s="67"/>
    </row>
    <row r="44" spans="1:8" ht="315.75" thickBot="1">
      <c r="A44" s="22" t="s">
        <v>65</v>
      </c>
      <c r="B44" s="65"/>
      <c r="C44" s="19" t="s">
        <v>42</v>
      </c>
      <c r="D44" s="20">
        <v>44.8</v>
      </c>
      <c r="E44" s="19">
        <v>44.8</v>
      </c>
      <c r="F44" s="20">
        <v>0</v>
      </c>
      <c r="G44" s="20"/>
      <c r="H44" s="20"/>
    </row>
    <row r="45" spans="1:8" ht="135.75" thickBot="1">
      <c r="A45" s="22" t="s">
        <v>66</v>
      </c>
      <c r="B45" s="66"/>
      <c r="C45" s="19" t="s">
        <v>7</v>
      </c>
      <c r="D45" s="20">
        <v>44.8</v>
      </c>
      <c r="E45" s="19">
        <v>44.8</v>
      </c>
      <c r="F45" s="20">
        <v>0</v>
      </c>
      <c r="G45" s="20"/>
      <c r="H45" s="20"/>
    </row>
    <row r="46" spans="1:8" ht="195.75" thickBot="1">
      <c r="A46" s="22" t="s">
        <v>67</v>
      </c>
      <c r="B46" s="66"/>
      <c r="C46" s="19" t="s">
        <v>46</v>
      </c>
      <c r="D46" s="20"/>
      <c r="E46" s="20"/>
      <c r="F46" s="20"/>
      <c r="G46" s="20"/>
      <c r="H46" s="20"/>
    </row>
    <row r="47" spans="1:8" ht="90.75" thickBot="1">
      <c r="A47" s="22" t="s">
        <v>68</v>
      </c>
      <c r="B47" s="66"/>
      <c r="C47" s="19" t="s">
        <v>47</v>
      </c>
      <c r="D47" s="20"/>
      <c r="E47" s="20"/>
      <c r="F47" s="20"/>
      <c r="G47" s="20"/>
      <c r="H47" s="20"/>
    </row>
    <row r="48" spans="1:8" ht="150.75" thickBot="1">
      <c r="A48" s="16"/>
      <c r="B48" s="66"/>
      <c r="C48" s="19" t="s">
        <v>48</v>
      </c>
      <c r="D48" s="20"/>
      <c r="E48" s="20"/>
      <c r="F48" s="20"/>
      <c r="G48" s="20"/>
      <c r="H48" s="20"/>
    </row>
    <row r="49" spans="1:8" ht="45.75" thickBot="1">
      <c r="A49" s="16"/>
      <c r="B49" s="66"/>
      <c r="C49" s="19" t="s">
        <v>49</v>
      </c>
      <c r="D49" s="20"/>
      <c r="E49" s="20"/>
      <c r="F49" s="20"/>
      <c r="G49" s="20"/>
      <c r="H49" s="20"/>
    </row>
    <row r="50" spans="1:8" ht="60.75" thickBot="1">
      <c r="A50" s="17"/>
      <c r="B50" s="67"/>
      <c r="C50" s="19" t="s">
        <v>50</v>
      </c>
      <c r="D50" s="20"/>
      <c r="E50" s="20"/>
      <c r="F50" s="20"/>
      <c r="G50" s="20"/>
      <c r="H50" s="20"/>
    </row>
    <row r="51" spans="1:8" ht="60.75" thickBot="1">
      <c r="A51" s="22" t="s">
        <v>69</v>
      </c>
      <c r="B51" s="68" t="s">
        <v>51</v>
      </c>
      <c r="C51" s="19" t="s">
        <v>42</v>
      </c>
      <c r="D51" s="20" t="s">
        <v>74</v>
      </c>
      <c r="E51" s="20" t="s">
        <v>75</v>
      </c>
      <c r="F51" s="20" t="s">
        <v>76</v>
      </c>
      <c r="G51" s="20">
        <v>29.9</v>
      </c>
      <c r="H51" s="20">
        <v>30</v>
      </c>
    </row>
    <row r="52" spans="1:8" ht="60.75" thickBot="1">
      <c r="A52" s="22" t="s">
        <v>70</v>
      </c>
      <c r="B52" s="69"/>
      <c r="C52" s="19" t="s">
        <v>7</v>
      </c>
      <c r="D52" s="20" t="s">
        <v>74</v>
      </c>
      <c r="E52" s="20" t="s">
        <v>75</v>
      </c>
      <c r="F52" s="20" t="s">
        <v>76</v>
      </c>
      <c r="G52" s="20">
        <v>29.9</v>
      </c>
      <c r="H52" s="20">
        <v>30</v>
      </c>
    </row>
    <row r="53" spans="1:8" ht="165.75" thickBot="1">
      <c r="A53" s="22" t="s">
        <v>71</v>
      </c>
      <c r="B53" s="69"/>
      <c r="C53" s="19" t="s">
        <v>46</v>
      </c>
      <c r="D53" s="20"/>
      <c r="E53" s="20"/>
      <c r="F53" s="20"/>
      <c r="G53" s="20"/>
      <c r="H53" s="20"/>
    </row>
    <row r="54" spans="1:8" ht="210.75" thickBot="1">
      <c r="A54" s="22" t="s">
        <v>72</v>
      </c>
      <c r="B54" s="69"/>
      <c r="C54" s="19" t="s">
        <v>47</v>
      </c>
      <c r="D54" s="20"/>
      <c r="E54" s="20"/>
      <c r="F54" s="20"/>
      <c r="G54" s="20"/>
      <c r="H54" s="20"/>
    </row>
    <row r="55" spans="1:8" ht="195.75" thickBot="1">
      <c r="A55" s="22" t="s">
        <v>73</v>
      </c>
      <c r="B55" s="69"/>
      <c r="C55" s="19" t="s">
        <v>48</v>
      </c>
      <c r="D55" s="20"/>
      <c r="E55" s="20"/>
      <c r="F55" s="20"/>
      <c r="G55" s="20"/>
      <c r="H55" s="20"/>
    </row>
    <row r="56" spans="1:8" ht="45.75" thickBot="1">
      <c r="A56" s="16"/>
      <c r="B56" s="69"/>
      <c r="C56" s="19" t="s">
        <v>49</v>
      </c>
      <c r="D56" s="20"/>
      <c r="E56" s="20"/>
      <c r="F56" s="20"/>
      <c r="G56" s="20"/>
      <c r="H56" s="20"/>
    </row>
    <row r="57" spans="1:8" ht="60.75" thickBot="1">
      <c r="A57" s="17"/>
      <c r="B57" s="70"/>
      <c r="C57" s="19" t="s">
        <v>50</v>
      </c>
      <c r="D57" s="20"/>
      <c r="E57" s="20"/>
      <c r="F57" s="20"/>
      <c r="G57" s="20"/>
      <c r="H57" s="20"/>
    </row>
    <row r="58" spans="1:8" ht="189.75" thickBot="1">
      <c r="A58" s="22" t="s">
        <v>77</v>
      </c>
      <c r="B58" s="21" t="s">
        <v>81</v>
      </c>
      <c r="C58" s="19" t="s">
        <v>42</v>
      </c>
      <c r="D58" s="20" t="s">
        <v>83</v>
      </c>
      <c r="E58" s="20" t="s">
        <v>83</v>
      </c>
      <c r="F58" s="20">
        <v>0</v>
      </c>
      <c r="G58" s="20"/>
      <c r="H58" s="20"/>
    </row>
    <row r="59" spans="1:8" ht="409.5" thickBot="1">
      <c r="A59" s="22" t="s">
        <v>78</v>
      </c>
      <c r="B59" s="21" t="s">
        <v>82</v>
      </c>
      <c r="C59" s="19" t="s">
        <v>7</v>
      </c>
      <c r="D59" s="20" t="s">
        <v>83</v>
      </c>
      <c r="E59" s="20" t="s">
        <v>83</v>
      </c>
      <c r="F59" s="20">
        <v>0</v>
      </c>
      <c r="G59" s="20"/>
      <c r="H59" s="20"/>
    </row>
    <row r="60" spans="1:8" ht="135.75" thickBot="1">
      <c r="A60" s="22" t="s">
        <v>79</v>
      </c>
      <c r="B60" s="24"/>
      <c r="C60" s="19" t="s">
        <v>46</v>
      </c>
      <c r="D60" s="20"/>
      <c r="E60" s="20"/>
      <c r="F60" s="20"/>
      <c r="G60" s="20"/>
      <c r="H60" s="20"/>
    </row>
    <row r="61" spans="1:8" ht="300.75" thickBot="1">
      <c r="A61" s="22" t="s">
        <v>80</v>
      </c>
      <c r="B61" s="24"/>
      <c r="C61" s="19" t="s">
        <v>47</v>
      </c>
      <c r="D61" s="20"/>
      <c r="E61" s="20"/>
      <c r="F61" s="20"/>
      <c r="G61" s="20"/>
      <c r="H61" s="20"/>
    </row>
    <row r="62" spans="1:8" ht="150.75" thickBot="1">
      <c r="A62" s="16"/>
      <c r="B62" s="24"/>
      <c r="C62" s="19" t="s">
        <v>48</v>
      </c>
      <c r="D62" s="20"/>
      <c r="E62" s="20"/>
      <c r="F62" s="20"/>
      <c r="G62" s="20"/>
      <c r="H62" s="20"/>
    </row>
    <row r="63" spans="1:8" ht="45.75" thickBot="1">
      <c r="A63" s="16"/>
      <c r="B63" s="24"/>
      <c r="C63" s="19" t="s">
        <v>49</v>
      </c>
      <c r="D63" s="20"/>
      <c r="E63" s="20"/>
      <c r="F63" s="20"/>
      <c r="G63" s="20"/>
      <c r="H63" s="20"/>
    </row>
    <row r="64" spans="1:8" ht="60.75" thickBot="1">
      <c r="A64" s="17"/>
      <c r="B64" s="18"/>
      <c r="C64" s="19" t="s">
        <v>50</v>
      </c>
      <c r="D64" s="20"/>
      <c r="E64" s="20"/>
      <c r="F64" s="20"/>
      <c r="G64" s="20"/>
      <c r="H64" s="20"/>
    </row>
    <row r="65" spans="1:8" ht="111" thickBot="1">
      <c r="A65" s="22" t="s">
        <v>84</v>
      </c>
      <c r="B65" s="21" t="s">
        <v>4</v>
      </c>
      <c r="C65" s="19" t="s">
        <v>42</v>
      </c>
      <c r="D65" s="20" t="s">
        <v>90</v>
      </c>
      <c r="E65" s="20" t="s">
        <v>90</v>
      </c>
      <c r="F65" s="20" t="s">
        <v>91</v>
      </c>
      <c r="G65" s="20">
        <v>4.7</v>
      </c>
      <c r="H65" s="20">
        <v>4.7</v>
      </c>
    </row>
    <row r="66" spans="1:8" ht="205.5" thickBot="1">
      <c r="A66" s="22" t="s">
        <v>85</v>
      </c>
      <c r="B66" s="21" t="s">
        <v>89</v>
      </c>
      <c r="C66" s="19" t="s">
        <v>7</v>
      </c>
      <c r="D66" s="20" t="s">
        <v>90</v>
      </c>
      <c r="E66" s="20" t="s">
        <v>90</v>
      </c>
      <c r="F66" s="20" t="s">
        <v>91</v>
      </c>
      <c r="G66" s="20">
        <v>4.7</v>
      </c>
      <c r="H66" s="20">
        <v>4.7</v>
      </c>
    </row>
    <row r="67" spans="1:8" ht="240.75" thickBot="1">
      <c r="A67" s="22" t="s">
        <v>86</v>
      </c>
      <c r="B67" s="21" t="s">
        <v>82</v>
      </c>
      <c r="C67" s="19" t="s">
        <v>46</v>
      </c>
      <c r="D67" s="20"/>
      <c r="E67" s="20"/>
      <c r="F67" s="20"/>
      <c r="G67" s="20"/>
      <c r="H67" s="20"/>
    </row>
    <row r="68" spans="1:8" ht="105.75" thickBot="1">
      <c r="A68" s="22" t="s">
        <v>87</v>
      </c>
      <c r="B68" s="24"/>
      <c r="C68" s="19" t="s">
        <v>47</v>
      </c>
      <c r="D68" s="20"/>
      <c r="E68" s="20"/>
      <c r="F68" s="20"/>
      <c r="G68" s="20"/>
      <c r="H68" s="20"/>
    </row>
    <row r="69" spans="1:8" ht="150.75" thickBot="1">
      <c r="A69" s="22" t="s">
        <v>88</v>
      </c>
      <c r="B69" s="24"/>
      <c r="C69" s="19" t="s">
        <v>48</v>
      </c>
      <c r="D69" s="20"/>
      <c r="E69" s="20"/>
      <c r="F69" s="20"/>
      <c r="G69" s="20"/>
      <c r="H69" s="20"/>
    </row>
    <row r="70" spans="1:8" ht="45.75" thickBot="1">
      <c r="A70" s="16"/>
      <c r="B70" s="24"/>
      <c r="C70" s="19" t="s">
        <v>49</v>
      </c>
      <c r="D70" s="20"/>
      <c r="E70" s="20"/>
      <c r="F70" s="20"/>
      <c r="G70" s="20"/>
      <c r="H70" s="20"/>
    </row>
    <row r="71" spans="1:8" ht="60.75" thickBot="1">
      <c r="A71" s="17"/>
      <c r="B71" s="18"/>
      <c r="C71" s="19" t="s">
        <v>50</v>
      </c>
      <c r="D71" s="20"/>
      <c r="E71" s="20"/>
      <c r="F71" s="20"/>
      <c r="G71" s="20"/>
      <c r="H71" s="20"/>
    </row>
  </sheetData>
  <sheetProtection/>
  <mergeCells count="25">
    <mergeCell ref="A1:A2"/>
    <mergeCell ref="B1:B2"/>
    <mergeCell ref="C1:C2"/>
    <mergeCell ref="B3:B9"/>
    <mergeCell ref="H41:H43"/>
    <mergeCell ref="H31:H34"/>
    <mergeCell ref="B10:C10"/>
    <mergeCell ref="D1:E1"/>
    <mergeCell ref="G1:H1"/>
    <mergeCell ref="B11:B17"/>
    <mergeCell ref="B18:B24"/>
    <mergeCell ref="B25:B34"/>
    <mergeCell ref="C31:C34"/>
    <mergeCell ref="B44:B50"/>
    <mergeCell ref="B51:B57"/>
    <mergeCell ref="E31:E34"/>
    <mergeCell ref="F31:F34"/>
    <mergeCell ref="G31:G34"/>
    <mergeCell ref="B35:B43"/>
    <mergeCell ref="C41:C43"/>
    <mergeCell ref="D41:D43"/>
    <mergeCell ref="E41:E43"/>
    <mergeCell ref="F41:F43"/>
    <mergeCell ref="G41:G43"/>
    <mergeCell ref="D31:D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 Евгений Александрович</dc:creator>
  <cp:keywords/>
  <dc:description/>
  <cp:lastModifiedBy>SudakovaSV</cp:lastModifiedBy>
  <cp:lastPrinted>2015-07-14T12:57:52Z</cp:lastPrinted>
  <dcterms:created xsi:type="dcterms:W3CDTF">2013-08-30T13:10:00Z</dcterms:created>
  <dcterms:modified xsi:type="dcterms:W3CDTF">2015-08-14T12:54:31Z</dcterms:modified>
  <cp:category/>
  <cp:version/>
  <cp:contentType/>
  <cp:contentStatus/>
</cp:coreProperties>
</file>